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RGK_priceBot\"/>
    </mc:Choice>
  </mc:AlternateContent>
  <bookViews>
    <workbookView xWindow="-120" yWindow="-120" windowWidth="28110" windowHeight="16440" tabRatio="716" activeTab="4"/>
  </bookViews>
  <sheets>
    <sheet name="Оглавление" sheetId="7" r:id="rId1"/>
    <sheet name="RGK" sheetId="21" r:id="rId2"/>
    <sheet name="Leica" sheetId="29" r:id="rId3"/>
    <sheet name="BMI" sheetId="26" r:id="rId4"/>
    <sheet name="AMO" sheetId="25" r:id="rId5"/>
    <sheet name="Лист1" sheetId="13" state="hidden" r:id="rId6"/>
  </sheets>
  <definedNames>
    <definedName name="BASIC" localSheetId="3">BMI!$A$26:$I$31</definedName>
    <definedName name="ERGOLINE" localSheetId="3">BMI!$A$32:$I$37</definedName>
    <definedName name="RADIUS" localSheetId="3">BMI!$A$43:$I$51</definedName>
    <definedName name="STANDARD" localSheetId="3">BMI!$A$38:$I$42</definedName>
    <definedName name="twoCOMP" localSheetId="3">BMI!$A$4:$I$17</definedName>
    <definedName name="VARIO" localSheetId="3">BMI!$A$18:$I$25</definedName>
    <definedName name="VISO" localSheetId="3">BMI!$A$52:$I$55</definedName>
    <definedName name="Аксессуары_ГЕО" localSheetId="4">AMO!$A$30:$L$31</definedName>
    <definedName name="Аксессуары_ГЕО" localSheetId="3">BMI!#REF!</definedName>
    <definedName name="Аксессуары_ГЕО" localSheetId="1">RGK!$A$334:$L$376</definedName>
    <definedName name="Аксессуары_лазерка" localSheetId="4">AMO!#REF!</definedName>
    <definedName name="Аксессуары_лазерка" localSheetId="3">BMI!$A$52:$I$55</definedName>
    <definedName name="Аксессуары_лазерка" localSheetId="1">RGK!$A$166:$L$194</definedName>
    <definedName name="Биподы_и_триподы" localSheetId="4">AMO!#REF!</definedName>
    <definedName name="Биподы_и_триподы" localSheetId="3">BMI!#REF!</definedName>
    <definedName name="Биподы_и_триподы" localSheetId="1">RGK!$A$278:$L$286</definedName>
    <definedName name="Вехи" localSheetId="4">AMO!#REF!</definedName>
    <definedName name="Вехи" localSheetId="3">BMI!#REF!</definedName>
    <definedName name="Вехи" localSheetId="1">RGK!$A$287:$L$312</definedName>
    <definedName name="Дальномеры" localSheetId="4">AMO!$A$6:$L$8</definedName>
    <definedName name="Дальномеры" localSheetId="3">BMI!$A$38:$I$41</definedName>
    <definedName name="Дальномеры" localSheetId="1">RGK!$A$93:$L$112</definedName>
    <definedName name="Компасы_и_буссоли" localSheetId="4">AMO!#REF!</definedName>
    <definedName name="Компасы_и_буссоли" localSheetId="3">BMI!#REF!</definedName>
    <definedName name="Компасы_и_буссоли" localSheetId="1">RGK!$A$377:$L$389</definedName>
    <definedName name="Курвиметры" localSheetId="4">AMO!#REF!</definedName>
    <definedName name="Курвиметры" localSheetId="3">BMI!$A$18:$I$25</definedName>
    <definedName name="Курвиметры" localSheetId="1">RGK!$A$22:$L$32</definedName>
    <definedName name="Лазерные_уровни" localSheetId="4">AMO!$A$14:$L$16</definedName>
    <definedName name="Лазерные_уровни" localSheetId="3">BMI!$A$43:$I$51</definedName>
    <definedName name="Лазерные_уровни" localSheetId="1">RGK!$A$114:$L$155</definedName>
    <definedName name="Металлоискатель" localSheetId="4">AMO!#REF!</definedName>
    <definedName name="Металлоискатель" localSheetId="3">BMI!#REF!</definedName>
    <definedName name="Металлоискатель" localSheetId="1">RGK!$A$390:$L$391</definedName>
    <definedName name="Оптические_нивелиры" localSheetId="4">AMO!$A$4:$L$5</definedName>
    <definedName name="Оптические_нивелиры" localSheetId="3">BMI!$A$32:$I$37</definedName>
    <definedName name="Оптические_нивелиры" localSheetId="1">RGK!$A$75:$L$91</definedName>
    <definedName name="ПВП" localSheetId="4">AMO!#REF!</definedName>
    <definedName name="ПВП" localSheetId="3">BMI!#REF!</definedName>
    <definedName name="ПВП" localSheetId="1">RGK!$A$214:$L$218</definedName>
    <definedName name="Пирометры" localSheetId="4">AMO!$A$27:$L$29</definedName>
    <definedName name="Призмы" localSheetId="4">AMO!#REF!</definedName>
    <definedName name="Призмы" localSheetId="3">BMI!#REF!</definedName>
    <definedName name="Призмы" localSheetId="1">RGK!$A$313:$L$333</definedName>
    <definedName name="Рейки" localSheetId="4">AMO!$A$19:$L$22</definedName>
    <definedName name="Рейки" localSheetId="3">BMI!#REF!</definedName>
    <definedName name="Рейки" localSheetId="1">RGK!$A$220:$L$250</definedName>
    <definedName name="Ротационные_нивелиры" localSheetId="4">AMO!#REF!</definedName>
    <definedName name="Ротационные_нивелиры" localSheetId="3">BMI!#REF!</definedName>
    <definedName name="Ротационные_нивелиры" localSheetId="1">RGK!$A$157:$L$164</definedName>
    <definedName name="Рулетки" localSheetId="4">AMO!#REF!</definedName>
    <definedName name="Рулетки" localSheetId="3">BMI!$A$4:$I$17</definedName>
    <definedName name="Рулетки" localSheetId="1">RGK!$A$4:$L$17</definedName>
    <definedName name="Строительные_ур" localSheetId="3">BMI!$A$56:$I$79</definedName>
    <definedName name="Строительные_уровни" localSheetId="4">AMO!#REF!</definedName>
    <definedName name="Строительные_уровни" localSheetId="3">BMI!$A$26:$I$31</definedName>
    <definedName name="Строительные_уровни" localSheetId="1">RGK!$A$35:$L$73</definedName>
    <definedName name="Теодолиты" localSheetId="4">AMO!#REF!</definedName>
    <definedName name="Теодолиты" localSheetId="3">BMI!$A$56:$I$74</definedName>
    <definedName name="Теодолиты" localSheetId="1">RGK!$A$195:$L$213</definedName>
    <definedName name="Штангенциркули" localSheetId="1">RGK!$A$395:$L$407</definedName>
    <definedName name="Штативы" localSheetId="4">AMO!$A$23:$L$26</definedName>
    <definedName name="Штативы" localSheetId="3">BMI!#REF!</definedName>
    <definedName name="Штативы" localSheetId="1">RGK!$A$251:$L$277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8" i="21" l="1"/>
  <c r="G209" i="21"/>
  <c r="G210" i="21"/>
  <c r="G211" i="21"/>
  <c r="G212" i="21"/>
  <c r="J18" i="25" l="1"/>
  <c r="G18" i="25"/>
  <c r="J17" i="25"/>
  <c r="G17" i="25"/>
  <c r="G394" i="21" l="1"/>
  <c r="G393" i="21"/>
  <c r="G392" i="21"/>
  <c r="J394" i="21"/>
  <c r="J393" i="21"/>
  <c r="J392" i="21"/>
  <c r="J109" i="21" l="1"/>
  <c r="J108" i="21"/>
  <c r="J107" i="21"/>
  <c r="G107" i="21"/>
  <c r="G109" i="21"/>
  <c r="G108" i="21"/>
  <c r="J13" i="25" l="1"/>
  <c r="G13" i="25"/>
  <c r="J12" i="25"/>
  <c r="G12" i="25"/>
  <c r="J11" i="25"/>
  <c r="G11" i="25"/>
  <c r="F4" i="29" l="1"/>
  <c r="F5" i="29"/>
  <c r="F6" i="29"/>
  <c r="F7" i="29"/>
  <c r="F8" i="29"/>
  <c r="F9" i="29"/>
  <c r="F10" i="29"/>
  <c r="F11" i="29"/>
  <c r="F12" i="29"/>
  <c r="F13" i="29"/>
  <c r="F14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6" i="29"/>
  <c r="F37" i="29"/>
  <c r="F38" i="29"/>
  <c r="F39" i="29"/>
  <c r="F40" i="29"/>
  <c r="F41" i="29"/>
  <c r="F42" i="29"/>
  <c r="F43" i="29"/>
  <c r="F45" i="29"/>
  <c r="F46" i="29"/>
  <c r="F47" i="29"/>
  <c r="F48" i="29"/>
  <c r="F49" i="29"/>
  <c r="F50" i="29"/>
  <c r="F52" i="29"/>
  <c r="F55" i="29"/>
  <c r="F56" i="29"/>
  <c r="F57" i="29"/>
  <c r="F58" i="29"/>
  <c r="F59" i="29"/>
  <c r="F60" i="29"/>
  <c r="F61" i="29"/>
  <c r="F62" i="29"/>
  <c r="F64" i="29"/>
  <c r="F65" i="29"/>
  <c r="F66" i="29"/>
  <c r="F67" i="29"/>
  <c r="F68" i="29"/>
  <c r="F69" i="29"/>
  <c r="F70" i="29"/>
  <c r="F71" i="29"/>
  <c r="F72" i="29"/>
  <c r="F75" i="29"/>
  <c r="F76" i="29"/>
  <c r="F77" i="29"/>
  <c r="F78" i="29"/>
  <c r="F79" i="29"/>
  <c r="F80" i="29"/>
  <c r="F81" i="29"/>
  <c r="F82" i="29"/>
  <c r="F83" i="29"/>
  <c r="F84" i="29"/>
  <c r="F85" i="29"/>
  <c r="F86" i="29"/>
  <c r="F87" i="29"/>
  <c r="F88" i="29"/>
  <c r="F89" i="29"/>
  <c r="F91" i="29"/>
  <c r="F92" i="29"/>
  <c r="F93" i="29"/>
  <c r="F94" i="29"/>
  <c r="F95" i="29"/>
  <c r="F97" i="29"/>
  <c r="F98" i="29"/>
  <c r="F99" i="29"/>
  <c r="F100" i="29"/>
  <c r="F101" i="29"/>
  <c r="F102" i="29"/>
  <c r="F103" i="29"/>
  <c r="F104" i="29"/>
  <c r="F107" i="29"/>
  <c r="F108" i="29"/>
  <c r="F109" i="29"/>
  <c r="F110" i="29"/>
  <c r="F111" i="29"/>
  <c r="F112" i="29"/>
  <c r="F113" i="29"/>
  <c r="F114" i="29"/>
  <c r="F115" i="29"/>
  <c r="F116" i="29"/>
  <c r="F117" i="29"/>
  <c r="F118" i="29"/>
  <c r="F119" i="29"/>
  <c r="F120" i="29"/>
  <c r="J246" i="21" l="1"/>
  <c r="J245" i="21"/>
  <c r="J244" i="21"/>
  <c r="J243" i="21"/>
  <c r="J238" i="21"/>
  <c r="J237" i="21"/>
  <c r="J250" i="21" l="1"/>
  <c r="J249" i="21"/>
  <c r="J248" i="21"/>
  <c r="J247" i="21"/>
  <c r="J242" i="21"/>
  <c r="J241" i="21"/>
  <c r="J240" i="21"/>
  <c r="J239" i="21"/>
  <c r="J31" i="25" l="1"/>
  <c r="J26" i="25"/>
  <c r="J25" i="25"/>
  <c r="J24" i="25"/>
  <c r="J22" i="25"/>
  <c r="J21" i="25"/>
  <c r="J20" i="25"/>
  <c r="J16" i="25"/>
  <c r="J15" i="25"/>
  <c r="J9" i="25"/>
  <c r="J8" i="25"/>
  <c r="J7" i="25"/>
  <c r="J5" i="25"/>
  <c r="G31" i="25"/>
  <c r="G26" i="25"/>
  <c r="G25" i="25"/>
  <c r="G24" i="25"/>
  <c r="G22" i="25"/>
  <c r="G21" i="25"/>
  <c r="G20" i="25"/>
  <c r="G16" i="25"/>
  <c r="G15" i="25"/>
  <c r="G9" i="25"/>
  <c r="G8" i="25"/>
  <c r="G7" i="25"/>
  <c r="G5" i="25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5" i="26"/>
  <c r="K213" i="21"/>
  <c r="G13" i="21"/>
  <c r="J13" i="21"/>
  <c r="K13" i="21"/>
  <c r="G14" i="21"/>
  <c r="J14" i="21"/>
  <c r="K14" i="21"/>
  <c r="G15" i="21"/>
  <c r="J15" i="21"/>
  <c r="K15" i="21"/>
  <c r="J101" i="21" l="1"/>
  <c r="K101" i="21"/>
  <c r="G101" i="21"/>
  <c r="J357" i="21" l="1"/>
  <c r="G357" i="21"/>
  <c r="J354" i="21"/>
  <c r="G354" i="21"/>
  <c r="K356" i="21" l="1"/>
  <c r="K354" i="21"/>
  <c r="K355" i="21"/>
  <c r="K357" i="21"/>
  <c r="J352" i="21"/>
  <c r="G352" i="21"/>
  <c r="J353" i="21"/>
  <c r="G353" i="21"/>
  <c r="K353" i="21"/>
  <c r="J409" i="21" l="1"/>
  <c r="G409" i="21"/>
  <c r="J408" i="21"/>
  <c r="G408" i="21"/>
  <c r="J407" i="21"/>
  <c r="G407" i="21"/>
  <c r="J406" i="21"/>
  <c r="G406" i="21"/>
  <c r="J404" i="21"/>
  <c r="G404" i="21"/>
  <c r="J405" i="21"/>
  <c r="G405" i="21"/>
  <c r="J403" i="21"/>
  <c r="G403" i="21"/>
  <c r="J402" i="21"/>
  <c r="G402" i="21"/>
  <c r="J401" i="21"/>
  <c r="G401" i="21"/>
  <c r="J400" i="21"/>
  <c r="G400" i="21"/>
  <c r="J399" i="21"/>
  <c r="G399" i="21"/>
  <c r="J398" i="21"/>
  <c r="G398" i="21"/>
  <c r="J397" i="21"/>
  <c r="G397" i="21"/>
  <c r="J23" i="21" l="1"/>
  <c r="G23" i="21"/>
  <c r="J45" i="21"/>
  <c r="J44" i="21"/>
  <c r="J43" i="21"/>
  <c r="J42" i="21"/>
  <c r="J336" i="21" l="1"/>
  <c r="G336" i="21"/>
  <c r="G337" i="21"/>
  <c r="J337" i="21"/>
  <c r="J276" i="21" l="1"/>
  <c r="G276" i="21"/>
  <c r="K276" i="21"/>
  <c r="J384" i="21" l="1"/>
  <c r="G384" i="21"/>
  <c r="J222" i="21" l="1"/>
  <c r="J223" i="21"/>
  <c r="J224" i="21"/>
  <c r="J225" i="21"/>
  <c r="J226" i="21"/>
  <c r="J227" i="21"/>
  <c r="J228" i="21"/>
  <c r="J221" i="21"/>
  <c r="G20" i="21" l="1"/>
  <c r="J20" i="21"/>
  <c r="J19" i="21"/>
  <c r="J18" i="21"/>
  <c r="G19" i="21"/>
  <c r="G18" i="21"/>
  <c r="J255" i="21" l="1"/>
  <c r="G255" i="21"/>
  <c r="J252" i="21"/>
  <c r="G252" i="21"/>
  <c r="J258" i="21"/>
  <c r="G258" i="21"/>
  <c r="J257" i="21"/>
  <c r="G257" i="21"/>
  <c r="J261" i="21"/>
  <c r="G261" i="21"/>
  <c r="J260" i="21"/>
  <c r="G260" i="21"/>
  <c r="G256" i="21"/>
  <c r="J256" i="21"/>
  <c r="J158" i="21"/>
  <c r="G158" i="21"/>
  <c r="J71" i="21"/>
  <c r="G71" i="21"/>
  <c r="J70" i="21"/>
  <c r="G70" i="21"/>
  <c r="J69" i="21"/>
  <c r="G69" i="21"/>
  <c r="J153" i="21"/>
  <c r="G153" i="21"/>
  <c r="J152" i="21"/>
  <c r="G152" i="21"/>
  <c r="J264" i="21"/>
  <c r="G264" i="21"/>
  <c r="J65" i="21"/>
  <c r="G65" i="21"/>
  <c r="K413" i="21" l="1"/>
  <c r="K412" i="21"/>
  <c r="K411" i="21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5" i="26"/>
  <c r="H54" i="26"/>
  <c r="H53" i="26"/>
  <c r="H50" i="26"/>
  <c r="H49" i="26"/>
  <c r="H48" i="26"/>
  <c r="H47" i="26"/>
  <c r="H46" i="26"/>
  <c r="H45" i="26"/>
  <c r="H44" i="26"/>
  <c r="H41" i="26"/>
  <c r="H40" i="26"/>
  <c r="H39" i="26"/>
  <c r="H36" i="26"/>
  <c r="H35" i="26"/>
  <c r="H34" i="26"/>
  <c r="H33" i="26"/>
  <c r="H30" i="26"/>
  <c r="H29" i="26"/>
  <c r="H28" i="26"/>
  <c r="H27" i="26"/>
  <c r="H24" i="26"/>
  <c r="H23" i="26"/>
  <c r="H22" i="26"/>
  <c r="H21" i="26"/>
  <c r="H20" i="26"/>
  <c r="H19" i="26"/>
  <c r="H16" i="26"/>
  <c r="H15" i="26"/>
  <c r="H14" i="26"/>
  <c r="H13" i="26"/>
  <c r="H12" i="26"/>
  <c r="H11" i="26"/>
  <c r="H10" i="26"/>
  <c r="H9" i="26"/>
  <c r="H8" i="26"/>
  <c r="H7" i="26"/>
  <c r="H6" i="26"/>
  <c r="H5" i="26"/>
  <c r="K28" i="25" l="1"/>
  <c r="K29" i="25"/>
  <c r="K26" i="25" l="1"/>
  <c r="K25" i="25"/>
  <c r="K24" i="25"/>
  <c r="K22" i="25"/>
  <c r="K21" i="25"/>
  <c r="K20" i="25"/>
  <c r="K16" i="25"/>
  <c r="K15" i="25"/>
  <c r="K8" i="25"/>
  <c r="K7" i="25"/>
  <c r="K5" i="25"/>
  <c r="K7" i="21"/>
  <c r="K6" i="21"/>
  <c r="K8" i="21"/>
  <c r="K9" i="21"/>
  <c r="K10" i="21"/>
  <c r="K11" i="21"/>
  <c r="K12" i="21"/>
  <c r="K16" i="21"/>
  <c r="K17" i="21"/>
  <c r="K23" i="21"/>
  <c r="K24" i="21"/>
  <c r="K25" i="21"/>
  <c r="K26" i="21"/>
  <c r="K27" i="21"/>
  <c r="K28" i="21"/>
  <c r="K29" i="21"/>
  <c r="K30" i="21"/>
  <c r="K31" i="21"/>
  <c r="K33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4" i="21"/>
  <c r="K95" i="21"/>
  <c r="K96" i="21"/>
  <c r="K97" i="21"/>
  <c r="K98" i="21"/>
  <c r="K99" i="21"/>
  <c r="K100" i="21"/>
  <c r="K102" i="21"/>
  <c r="K103" i="21"/>
  <c r="K104" i="21"/>
  <c r="K105" i="21"/>
  <c r="K106" i="21"/>
  <c r="K110" i="21"/>
  <c r="K111" i="21"/>
  <c r="K112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1" i="21"/>
  <c r="K143" i="21"/>
  <c r="K145" i="21"/>
  <c r="K147" i="21"/>
  <c r="K151" i="21"/>
  <c r="K152" i="21"/>
  <c r="K153" i="21"/>
  <c r="K157" i="21"/>
  <c r="K158" i="21"/>
  <c r="K159" i="21"/>
  <c r="K160" i="21"/>
  <c r="K161" i="21"/>
  <c r="K162" i="21"/>
  <c r="K163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6" i="21"/>
  <c r="K187" i="21"/>
  <c r="K188" i="21"/>
  <c r="K189" i="21"/>
  <c r="K190" i="21"/>
  <c r="K191" i="21"/>
  <c r="K192" i="21"/>
  <c r="K193" i="21"/>
  <c r="K194" i="21"/>
  <c r="K196" i="21"/>
  <c r="K197" i="21"/>
  <c r="K198" i="21"/>
  <c r="K199" i="21"/>
  <c r="K200" i="21"/>
  <c r="K201" i="21"/>
  <c r="K202" i="21"/>
  <c r="K203" i="21"/>
  <c r="K207" i="21"/>
  <c r="K215" i="21"/>
  <c r="K216" i="21"/>
  <c r="K217" i="21"/>
  <c r="K221" i="21"/>
  <c r="K222" i="21"/>
  <c r="K223" i="21"/>
  <c r="K224" i="21"/>
  <c r="K229" i="21"/>
  <c r="K231" i="21"/>
  <c r="K232" i="21"/>
  <c r="K233" i="21"/>
  <c r="K234" i="21"/>
  <c r="K235" i="21"/>
  <c r="K252" i="21"/>
  <c r="K253" i="21"/>
  <c r="K254" i="21"/>
  <c r="K255" i="21"/>
  <c r="K256" i="21"/>
  <c r="K257" i="21"/>
  <c r="K258" i="21"/>
  <c r="K259" i="21"/>
  <c r="K260" i="21"/>
  <c r="K261" i="21"/>
  <c r="K262" i="21"/>
  <c r="K264" i="21"/>
  <c r="K273" i="21"/>
  <c r="K265" i="21"/>
  <c r="K266" i="21"/>
  <c r="K267" i="21"/>
  <c r="K268" i="21"/>
  <c r="K269" i="21"/>
  <c r="K270" i="21"/>
  <c r="K271" i="21"/>
  <c r="K272" i="21"/>
  <c r="K274" i="21"/>
  <c r="K277" i="21"/>
  <c r="K279" i="21"/>
  <c r="K280" i="21"/>
  <c r="K281" i="21"/>
  <c r="K282" i="21"/>
  <c r="K285" i="21"/>
  <c r="K286" i="21"/>
  <c r="K288" i="21"/>
  <c r="K289" i="21"/>
  <c r="K290" i="21"/>
  <c r="K291" i="21"/>
  <c r="K292" i="21"/>
  <c r="K293" i="21"/>
  <c r="K294" i="21"/>
  <c r="K295" i="21"/>
  <c r="K296" i="21"/>
  <c r="K297" i="21"/>
  <c r="K298" i="21"/>
  <c r="K299" i="21"/>
  <c r="K300" i="21"/>
  <c r="K301" i="21"/>
  <c r="K314" i="21"/>
  <c r="K316" i="21"/>
  <c r="K317" i="21"/>
  <c r="K318" i="21"/>
  <c r="K319" i="21"/>
  <c r="K321" i="21"/>
  <c r="K322" i="21"/>
  <c r="K323" i="21"/>
  <c r="K325" i="21"/>
  <c r="K328" i="21"/>
  <c r="K330" i="21"/>
  <c r="K331" i="21"/>
  <c r="K332" i="21"/>
  <c r="K333" i="21"/>
  <c r="K335" i="21"/>
  <c r="K336" i="21"/>
  <c r="K337" i="21"/>
  <c r="K338" i="21"/>
  <c r="K339" i="21"/>
  <c r="K340" i="21"/>
  <c r="K341" i="21"/>
  <c r="K342" i="21"/>
  <c r="K343" i="21"/>
  <c r="K344" i="21"/>
  <c r="K345" i="21"/>
  <c r="K346" i="21"/>
  <c r="K347" i="21"/>
  <c r="K348" i="21"/>
  <c r="K349" i="21"/>
  <c r="K350" i="21"/>
  <c r="K351" i="21"/>
  <c r="K352" i="21"/>
  <c r="K361" i="21"/>
  <c r="K362" i="21"/>
  <c r="K363" i="21"/>
  <c r="K364" i="21"/>
  <c r="K365" i="21"/>
  <c r="K366" i="21"/>
  <c r="K367" i="21"/>
  <c r="K368" i="21"/>
  <c r="K369" i="21"/>
  <c r="K370" i="21"/>
  <c r="K371" i="21"/>
  <c r="K372" i="21"/>
  <c r="K373" i="21"/>
  <c r="K374" i="21"/>
  <c r="K375" i="21"/>
  <c r="K376" i="21"/>
  <c r="K378" i="21"/>
  <c r="K379" i="21"/>
  <c r="K380" i="21"/>
  <c r="K381" i="21"/>
  <c r="K382" i="21"/>
  <c r="K383" i="21"/>
  <c r="K385" i="21"/>
  <c r="K387" i="21"/>
  <c r="K391" i="21"/>
  <c r="K5" i="21"/>
  <c r="J6" i="21" l="1"/>
  <c r="J7" i="21"/>
  <c r="J8" i="21"/>
  <c r="J9" i="21"/>
  <c r="J10" i="21"/>
  <c r="J11" i="21"/>
  <c r="J12" i="21"/>
  <c r="J16" i="21"/>
  <c r="J17" i="21"/>
  <c r="J24" i="21"/>
  <c r="J25" i="21"/>
  <c r="J26" i="21"/>
  <c r="J27" i="21"/>
  <c r="J28" i="21"/>
  <c r="J29" i="21"/>
  <c r="J30" i="21"/>
  <c r="J31" i="21"/>
  <c r="J33" i="21"/>
  <c r="J32" i="21"/>
  <c r="J34" i="21"/>
  <c r="J36" i="21"/>
  <c r="J37" i="21"/>
  <c r="J38" i="21"/>
  <c r="J39" i="21"/>
  <c r="J40" i="21"/>
  <c r="J41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6" i="21"/>
  <c r="J67" i="21"/>
  <c r="J68" i="21"/>
  <c r="J72" i="21"/>
  <c r="J73" i="21"/>
  <c r="J74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4" i="21"/>
  <c r="J95" i="21"/>
  <c r="J96" i="21"/>
  <c r="J97" i="21"/>
  <c r="J98" i="21"/>
  <c r="J99" i="21"/>
  <c r="J100" i="21"/>
  <c r="J102" i="21"/>
  <c r="J103" i="21"/>
  <c r="J104" i="21"/>
  <c r="J105" i="21"/>
  <c r="J106" i="21"/>
  <c r="J110" i="21"/>
  <c r="J111" i="21"/>
  <c r="J112" i="21"/>
  <c r="J113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4" i="21"/>
  <c r="J155" i="21"/>
  <c r="J156" i="21"/>
  <c r="J157" i="21"/>
  <c r="J159" i="21"/>
  <c r="J160" i="21"/>
  <c r="J161" i="21"/>
  <c r="J162" i="21"/>
  <c r="J163" i="21"/>
  <c r="J164" i="21"/>
  <c r="J165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6" i="21"/>
  <c r="J197" i="21"/>
  <c r="J198" i="21"/>
  <c r="J199" i="21"/>
  <c r="J200" i="21"/>
  <c r="J201" i="21"/>
  <c r="J202" i="21"/>
  <c r="J203" i="21"/>
  <c r="J204" i="21"/>
  <c r="J205" i="21"/>
  <c r="J206" i="21"/>
  <c r="J207" i="21"/>
  <c r="J215" i="21"/>
  <c r="J216" i="21"/>
  <c r="J217" i="21"/>
  <c r="J218" i="21"/>
  <c r="J219" i="21"/>
  <c r="J229" i="21"/>
  <c r="J230" i="21"/>
  <c r="J231" i="21"/>
  <c r="J232" i="21"/>
  <c r="J233" i="21"/>
  <c r="J234" i="21"/>
  <c r="J235" i="21"/>
  <c r="J253" i="21"/>
  <c r="J254" i="21"/>
  <c r="J259" i="21"/>
  <c r="J262" i="21"/>
  <c r="J263" i="21"/>
  <c r="J273" i="21"/>
  <c r="J265" i="21"/>
  <c r="J266" i="21"/>
  <c r="J267" i="21"/>
  <c r="J268" i="21"/>
  <c r="J269" i="21"/>
  <c r="J270" i="21"/>
  <c r="J271" i="21"/>
  <c r="J272" i="21"/>
  <c r="J274" i="21"/>
  <c r="J275" i="21"/>
  <c r="J277" i="21"/>
  <c r="J279" i="21"/>
  <c r="J280" i="21"/>
  <c r="J281" i="21"/>
  <c r="J282" i="21"/>
  <c r="J283" i="21"/>
  <c r="J284" i="21"/>
  <c r="J285" i="21"/>
  <c r="J286" i="21"/>
  <c r="J288" i="21"/>
  <c r="J289" i="21"/>
  <c r="J290" i="21"/>
  <c r="J291" i="21"/>
  <c r="J292" i="21"/>
  <c r="J293" i="21"/>
  <c r="J294" i="21"/>
  <c r="J295" i="21"/>
  <c r="J296" i="21"/>
  <c r="J297" i="21"/>
  <c r="J298" i="21"/>
  <c r="J299" i="21"/>
  <c r="J300" i="21"/>
  <c r="J301" i="21"/>
  <c r="J302" i="21"/>
  <c r="J303" i="21"/>
  <c r="J304" i="21"/>
  <c r="J305" i="21"/>
  <c r="J306" i="21"/>
  <c r="J307" i="21"/>
  <c r="J308" i="21"/>
  <c r="J309" i="21"/>
  <c r="J310" i="21"/>
  <c r="J311" i="21"/>
  <c r="J312" i="21"/>
  <c r="J314" i="21"/>
  <c r="J315" i="21"/>
  <c r="J316" i="21"/>
  <c r="J317" i="21"/>
  <c r="J318" i="21"/>
  <c r="J319" i="21"/>
  <c r="J320" i="21"/>
  <c r="J321" i="21"/>
  <c r="J322" i="21"/>
  <c r="J323" i="21"/>
  <c r="J324" i="21"/>
  <c r="J325" i="21"/>
  <c r="J326" i="21"/>
  <c r="J328" i="21"/>
  <c r="J329" i="21"/>
  <c r="J330" i="21"/>
  <c r="J331" i="21"/>
  <c r="J332" i="21"/>
  <c r="J333" i="21"/>
  <c r="J335" i="21"/>
  <c r="J338" i="21"/>
  <c r="J339" i="21"/>
  <c r="J340" i="21"/>
  <c r="J341" i="21"/>
  <c r="J342" i="21"/>
  <c r="J343" i="21"/>
  <c r="J344" i="21"/>
  <c r="J345" i="21"/>
  <c r="J346" i="21"/>
  <c r="J347" i="21"/>
  <c r="J348" i="21"/>
  <c r="J349" i="21"/>
  <c r="J350" i="21"/>
  <c r="J351" i="21"/>
  <c r="J358" i="21"/>
  <c r="J359" i="21"/>
  <c r="J360" i="21"/>
  <c r="J361" i="21"/>
  <c r="J362" i="21"/>
  <c r="J363" i="21"/>
  <c r="J364" i="21"/>
  <c r="J365" i="21"/>
  <c r="J366" i="21"/>
  <c r="J367" i="21"/>
  <c r="J368" i="21"/>
  <c r="J369" i="21"/>
  <c r="J370" i="21"/>
  <c r="J371" i="21"/>
  <c r="J372" i="21"/>
  <c r="J373" i="21"/>
  <c r="J374" i="21"/>
  <c r="J375" i="21"/>
  <c r="J376" i="21"/>
  <c r="J378" i="21"/>
  <c r="J379" i="21"/>
  <c r="J380" i="21"/>
  <c r="J381" i="21"/>
  <c r="J382" i="21"/>
  <c r="J383" i="21"/>
  <c r="J385" i="21"/>
  <c r="J386" i="21"/>
  <c r="J387" i="21"/>
  <c r="J388" i="21"/>
  <c r="J389" i="21"/>
  <c r="J391" i="21"/>
  <c r="J5" i="21"/>
  <c r="G25" i="21"/>
  <c r="G26" i="21"/>
  <c r="G27" i="21"/>
  <c r="G28" i="21"/>
  <c r="G29" i="21"/>
  <c r="G30" i="21"/>
  <c r="G31" i="21"/>
  <c r="G33" i="21"/>
  <c r="G32" i="21"/>
  <c r="G34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6" i="21"/>
  <c r="G67" i="21"/>
  <c r="G68" i="21"/>
  <c r="G72" i="21"/>
  <c r="G73" i="21"/>
  <c r="G74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4" i="21"/>
  <c r="G95" i="21"/>
  <c r="G96" i="21"/>
  <c r="G97" i="21"/>
  <c r="G98" i="21"/>
  <c r="G99" i="21"/>
  <c r="G100" i="21"/>
  <c r="G102" i="21"/>
  <c r="G103" i="21"/>
  <c r="G104" i="21"/>
  <c r="G105" i="21"/>
  <c r="G106" i="21"/>
  <c r="G110" i="21"/>
  <c r="G111" i="21"/>
  <c r="G112" i="21"/>
  <c r="G113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4" i="21"/>
  <c r="G155" i="21"/>
  <c r="G156" i="21"/>
  <c r="G157" i="21"/>
  <c r="G159" i="21"/>
  <c r="G160" i="21"/>
  <c r="G161" i="21"/>
  <c r="G162" i="21"/>
  <c r="G163" i="21"/>
  <c r="G164" i="21"/>
  <c r="G165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15" i="21"/>
  <c r="G216" i="21"/>
  <c r="G217" i="21"/>
  <c r="G218" i="21"/>
  <c r="G219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53" i="21"/>
  <c r="G254" i="21"/>
  <c r="G259" i="21"/>
  <c r="G262" i="21"/>
  <c r="G263" i="21"/>
  <c r="G273" i="21"/>
  <c r="G265" i="21"/>
  <c r="G266" i="21"/>
  <c r="G267" i="21"/>
  <c r="G268" i="21"/>
  <c r="G269" i="21"/>
  <c r="G270" i="21"/>
  <c r="G271" i="21"/>
  <c r="G272" i="21"/>
  <c r="G274" i="21"/>
  <c r="G275" i="21"/>
  <c r="G277" i="21"/>
  <c r="G279" i="21"/>
  <c r="G280" i="21"/>
  <c r="G281" i="21"/>
  <c r="G282" i="21"/>
  <c r="G283" i="21"/>
  <c r="G284" i="21"/>
  <c r="G285" i="21"/>
  <c r="G286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4" i="21"/>
  <c r="G315" i="21"/>
  <c r="G316" i="21"/>
  <c r="G317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5" i="21"/>
  <c r="G338" i="21"/>
  <c r="G339" i="21"/>
  <c r="G340" i="21"/>
  <c r="G341" i="21"/>
  <c r="G342" i="21"/>
  <c r="G343" i="21"/>
  <c r="G344" i="21"/>
  <c r="G345" i="21"/>
  <c r="G346" i="21"/>
  <c r="G347" i="21"/>
  <c r="G348" i="21"/>
  <c r="G349" i="21"/>
  <c r="G350" i="21"/>
  <c r="G351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8" i="21"/>
  <c r="G379" i="21"/>
  <c r="G380" i="21"/>
  <c r="G381" i="21"/>
  <c r="G382" i="21"/>
  <c r="G383" i="21"/>
  <c r="G385" i="21"/>
  <c r="G386" i="21"/>
  <c r="G387" i="21"/>
  <c r="G388" i="21"/>
  <c r="G389" i="21"/>
  <c r="G391" i="21"/>
  <c r="G6" i="21"/>
  <c r="G7" i="21"/>
  <c r="G8" i="21"/>
  <c r="G9" i="21"/>
  <c r="G10" i="21"/>
  <c r="G11" i="21"/>
  <c r="G12" i="21"/>
  <c r="G16" i="21"/>
  <c r="G17" i="21"/>
  <c r="G5" i="21"/>
  <c r="G24" i="21" l="1"/>
  <c r="J213" i="21"/>
</calcChain>
</file>

<file path=xl/comments1.xml><?xml version="1.0" encoding="utf-8"?>
<comments xmlns="http://schemas.openxmlformats.org/spreadsheetml/2006/main">
  <authors>
    <author>User</author>
  </authors>
  <commentLis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на рулетки 2,3,5,10м - 320опт/400розн
на рулетки 20м - 480опт/600розн
на рулетки 30,50м - 640опт/800розн</t>
        </r>
      </text>
    </comment>
  </commentList>
</comments>
</file>

<file path=xl/comments2.xml><?xml version="1.0" encoding="utf-8"?>
<comments xmlns="http://schemas.openxmlformats.org/spreadsheetml/2006/main">
  <authors>
    <author>Стукалов Александр Николаевич</author>
  </authors>
  <commentList>
    <comment ref="C31" authorId="0" shapeId="0">
      <text>
        <r>
          <rPr>
            <b/>
            <sz val="9"/>
            <color indexed="81"/>
            <rFont val="Tahoma"/>
            <family val="2"/>
            <charset val="204"/>
          </rPr>
          <t>на рулетки 20м - 480опт/600розн
на рулетки 30м, 50м - 640опт/800розн
на рулетки 100м - 880опт/1100розн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  <charset val="204"/>
          </rPr>
          <t>на рулетки 20м - 480опт/600розн
на рулетки 30м, 50м - 640опт/800розн
на рулетки 100м - 880опт/1100розн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  <charset val="204"/>
          </rPr>
          <t>на рулетки 20м - 480опт/600розн
на рулетки 30м, 50м - 640опт/800розн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  <charset val="204"/>
          </rPr>
          <t>на рулетки 10м - 320опт/400розн
на рулетки 20м - 480опт/600розн
на рулетки 30м, 50м - 640опт/800розн</t>
        </r>
      </text>
    </comment>
  </commentList>
</comments>
</file>

<file path=xl/sharedStrings.xml><?xml version="1.0" encoding="utf-8"?>
<sst xmlns="http://schemas.openxmlformats.org/spreadsheetml/2006/main" count="2990" uniqueCount="1817">
  <si>
    <t>Номенклатура</t>
  </si>
  <si>
    <t>Описание</t>
  </si>
  <si>
    <t>Артикул</t>
  </si>
  <si>
    <t>Опт-1</t>
  </si>
  <si>
    <t>BOX</t>
  </si>
  <si>
    <t>Оптические нивелиры</t>
  </si>
  <si>
    <t>с поверкой</t>
  </si>
  <si>
    <t>Дальномеры</t>
  </si>
  <si>
    <t>Штативы</t>
  </si>
  <si>
    <t>Гарантия</t>
  </si>
  <si>
    <t>2 года</t>
  </si>
  <si>
    <t>1 год</t>
  </si>
  <si>
    <t>5 лет</t>
  </si>
  <si>
    <t>3 года</t>
  </si>
  <si>
    <t>25 лет</t>
  </si>
  <si>
    <t>6 мес</t>
  </si>
  <si>
    <t>F0340566N7</t>
  </si>
  <si>
    <t>F0340567N0</t>
  </si>
  <si>
    <t>F0340567N5</t>
  </si>
  <si>
    <t>F0340567NB</t>
  </si>
  <si>
    <t>F0340746N1</t>
  </si>
  <si>
    <t>F0340552NE</t>
  </si>
  <si>
    <t>от 4 шт</t>
  </si>
  <si>
    <t>от 3 шт</t>
  </si>
  <si>
    <t>от 2 шт</t>
  </si>
  <si>
    <t>от 4 шт.</t>
  </si>
  <si>
    <t>от 1 шт.</t>
  </si>
  <si>
    <t>от 2 шт.</t>
  </si>
  <si>
    <t>от 3 шт.</t>
  </si>
  <si>
    <t>от 10 шт.</t>
  </si>
  <si>
    <t>от 6 шт.</t>
  </si>
  <si>
    <t>F 034 056 6NA</t>
  </si>
  <si>
    <t>F 034 056 6NF</t>
  </si>
  <si>
    <t>F 034 056 3N0</t>
  </si>
  <si>
    <t>F 034 056 3N7</t>
  </si>
  <si>
    <t>Измерительное колесо RGK Q16</t>
  </si>
  <si>
    <t>Измерительное колесо RGK Q32</t>
  </si>
  <si>
    <t>Измерительное колесо RGK Q16e</t>
  </si>
  <si>
    <t>Измерительное колесо RGK Q32e</t>
  </si>
  <si>
    <t>Измерительное колесо CST/BERGER 32-501M</t>
  </si>
  <si>
    <t>Пузырьковый уровень RGK U7040</t>
  </si>
  <si>
    <t>Пузырьковый уровень RGK U7060</t>
  </si>
  <si>
    <t>Пузырьковый уровень RGK U7080</t>
  </si>
  <si>
    <t>Пузырьковый уровень RGK U7100</t>
  </si>
  <si>
    <t>Пузырьковый уровень RGK U7150</t>
  </si>
  <si>
    <t>Пузырьковый уровень RGK U5020</t>
  </si>
  <si>
    <t>Пузырьковый уровень RGK U5040</t>
  </si>
  <si>
    <t>Пузырьковый уровень RGK U5060</t>
  </si>
  <si>
    <t>Пузырьковый уровень RGK U5080</t>
  </si>
  <si>
    <t>Пузырьковый уровень RGK U5100</t>
  </si>
  <si>
    <t>Пузырьковый уровень RGK U4040</t>
  </si>
  <si>
    <t>Пузырьковый уровень RGK U4060</t>
  </si>
  <si>
    <t>Пузырьковый уровень RGK U4080</t>
  </si>
  <si>
    <t>Пузырьковый уровень RGK U4100</t>
  </si>
  <si>
    <t>Пузырьковый уровень RGK U2040</t>
  </si>
  <si>
    <t>Пузырьковый уровень RGK U2060</t>
  </si>
  <si>
    <t>Пузырьковый уровень RGK U2080</t>
  </si>
  <si>
    <t>Пузырьковый уровень RGK U2100</t>
  </si>
  <si>
    <t>Пузырьковый уровень RGK U3060</t>
  </si>
  <si>
    <t>Оптический нивелир RGK C-20</t>
  </si>
  <si>
    <t>Оптический нивелир RGK C-20 + поверка</t>
  </si>
  <si>
    <t>Оптический нивелир RGK C-24</t>
  </si>
  <si>
    <t>Оптический нивелир RGK C-24 + поверка</t>
  </si>
  <si>
    <t>Оптический нивелир RGK C-28</t>
  </si>
  <si>
    <t>Оптический нивелир RGK C-28 + поверка</t>
  </si>
  <si>
    <t>Оптический нивелир RGK C-32</t>
  </si>
  <si>
    <t>Оптический нивелир RGK C-32 + поверка</t>
  </si>
  <si>
    <t>Оптический нивелир RGK N-24</t>
  </si>
  <si>
    <t>Оптический нивелир RGK N-24 + поверка</t>
  </si>
  <si>
    <t>Оптический нивелир RGK N-32</t>
  </si>
  <si>
    <t>Оптический нивелир RGK N-32 + поверка</t>
  </si>
  <si>
    <t>Оптический нивелир RGK N-38</t>
  </si>
  <si>
    <t>Оптический нивелир RGK N-38 + поверка</t>
  </si>
  <si>
    <t>Лазерный дальномер с угломером RGK DL50</t>
  </si>
  <si>
    <t>Лазерный дальномер с угломером RGK DL70</t>
  </si>
  <si>
    <t>Лазерный дальномер с угломером RGK DL100</t>
  </si>
  <si>
    <t>Лазерный дальномер RGK D30</t>
  </si>
  <si>
    <t>Лазерный дальномер RGK D50</t>
  </si>
  <si>
    <t>Лазерный дальномер RGK D60</t>
  </si>
  <si>
    <t>Лазерный дальномер RGK D80</t>
  </si>
  <si>
    <t>Лазерный дальномер RGK D100</t>
  </si>
  <si>
    <t>Лазерный дальномер RGK D120</t>
  </si>
  <si>
    <t>Оптический дальномер RGK D600</t>
  </si>
  <si>
    <t>Оптический дальномер RGK D1000</t>
  </si>
  <si>
    <t>Оптический дальномер RGK D1500</t>
  </si>
  <si>
    <t>Аккумулятор RGK АКБ UL-11, 21, 41</t>
  </si>
  <si>
    <t>Зарядное устройство RGK ЗУ для UL</t>
  </si>
  <si>
    <t>Аккумулятор RGK АКБ UL-44</t>
  </si>
  <si>
    <t>Зарядное устройство RGK ЗУ для UL-44</t>
  </si>
  <si>
    <t>Зарядное устройство RGK KD500-CIII</t>
  </si>
  <si>
    <t>Штатив элевационный RGK LET-150</t>
  </si>
  <si>
    <t>Штатив элевационный RGK LET-170</t>
  </si>
  <si>
    <t>Штатив элевационный RGK F130</t>
  </si>
  <si>
    <t>Штатив элевационный RGK F170</t>
  </si>
  <si>
    <t>Штатив элевационный RGK ST-330</t>
  </si>
  <si>
    <t>Приемник излучения RGK LD-8</t>
  </si>
  <si>
    <t>Приемник излучения RGK LD-5</t>
  </si>
  <si>
    <t>Приемник излучения для роторов RGK LD-28</t>
  </si>
  <si>
    <t>Приемник излучения для роторов RGK LD-88</t>
  </si>
  <si>
    <t>Кронштейн RGK К-1</t>
  </si>
  <si>
    <t>Кронштейн RGK К-2</t>
  </si>
  <si>
    <t>Треггер RGK К-3</t>
  </si>
  <si>
    <t>Кронштейн RGK К-4</t>
  </si>
  <si>
    <t>Кронштейн-прищепка RGK К-5</t>
  </si>
  <si>
    <t>Кронштейн RGK К-7</t>
  </si>
  <si>
    <t>Кронштейн RGK WB-1</t>
  </si>
  <si>
    <t>Наклонная площадка RGK NP-1</t>
  </si>
  <si>
    <t>Наклонная площадка RGK NP-2</t>
  </si>
  <si>
    <t>Рейка RGK LR-2</t>
  </si>
  <si>
    <t>Штанга упор RGK CG-1</t>
  </si>
  <si>
    <t>Штанга упор RGK CG-2</t>
  </si>
  <si>
    <t>Электронный теодолит RGK T-20</t>
  </si>
  <si>
    <t>Электронный теодолит RGK T-20 + поверка</t>
  </si>
  <si>
    <t>Электронный теодолит RGK T-05</t>
  </si>
  <si>
    <t>Электронный теодолит RGK T-05 + поверка</t>
  </si>
  <si>
    <t>Электронный теодолит RGK T-02</t>
  </si>
  <si>
    <t>Электронный теодолит RGK T-02 + поверка</t>
  </si>
  <si>
    <t>Электронный теодолит RGK T-02 ЛЦУ</t>
  </si>
  <si>
    <t>Электронный теодолит RGK T-02 ЛЦУ + поверка</t>
  </si>
  <si>
    <t>Аккумулятор RGK T АКБ</t>
  </si>
  <si>
    <t>Слот RGK T Слот</t>
  </si>
  <si>
    <t>Зарядное устройство RGK T ЗУ</t>
  </si>
  <si>
    <t>Оптический теодолит УОМЗ 2Т30П 1988-1991</t>
  </si>
  <si>
    <t>Палетка RGK для ПВП</t>
  </si>
  <si>
    <t>Зарядное устройство RGK KD500-CV</t>
  </si>
  <si>
    <t>Рейка фибергласовая телескопическая RGK FB-3</t>
  </si>
  <si>
    <t>Рейка фибергласовая телескопическая RGK FB-4</t>
  </si>
  <si>
    <t>Рейка фибергласовая телескопическая RGK FB-5</t>
  </si>
  <si>
    <t>Дорожная рейка РДУ-Андор</t>
  </si>
  <si>
    <t>Электронная дорожная рейка РДУ-Андор-Э</t>
  </si>
  <si>
    <t>Дорожная рейка РДУ Кондор-компакт</t>
  </si>
  <si>
    <t>Дорожная рейка РДУ Кондор-компакт + поверка</t>
  </si>
  <si>
    <t>Электронная дорожная рейка РДУ Кондор-компакт Э</t>
  </si>
  <si>
    <t>Электронная дорожная рейка РДУ Кондор-компакт Э + поверка</t>
  </si>
  <si>
    <t>Штатив нивелирный RGK S6-N</t>
  </si>
  <si>
    <t>Штатив нивелирный S6-N без лого</t>
  </si>
  <si>
    <t>Штатив нивелирный сферический RGK S6-D</t>
  </si>
  <si>
    <t>Штатив RGK S6-Z</t>
  </si>
  <si>
    <t>Штатив RGK S8-P</t>
  </si>
  <si>
    <t>Штатив деревянный RGK SJW30</t>
  </si>
  <si>
    <t>Штатив деревянный RGK SJW60</t>
  </si>
  <si>
    <t>Распорка для штатива RGK TGF20</t>
  </si>
  <si>
    <t>Винт RGK M16-39</t>
  </si>
  <si>
    <t>Винт RGK M16-32</t>
  </si>
  <si>
    <t>Винт RGK 5/8-32</t>
  </si>
  <si>
    <t>Переходник RGK 5/8-1/4</t>
  </si>
  <si>
    <t>Переходник RGK 1/4-5/8</t>
  </si>
  <si>
    <t>Переходник-удлинитель RGK 5/8-5/8</t>
  </si>
  <si>
    <t>Чехол RGK ЧЭ-120</t>
  </si>
  <si>
    <t>Чехол RGK ЧЭ-140</t>
  </si>
  <si>
    <t>Переходник RGK QRA-1</t>
  </si>
  <si>
    <t>Переходник RGK QRA-2</t>
  </si>
  <si>
    <t>Переходник RGK QRA-3</t>
  </si>
  <si>
    <t>Адаптер RGK EP-20</t>
  </si>
  <si>
    <t>Минивеха RGK CLS 039</t>
  </si>
  <si>
    <t>Веха RGK CLS 15</t>
  </si>
  <si>
    <t>Веха RGK CLS 25-DL</t>
  </si>
  <si>
    <t>Веха RGK CLS 36-DL</t>
  </si>
  <si>
    <t>Веха RGK CLS 25-SL</t>
  </si>
  <si>
    <t>Веха RGK CLS 36-SL</t>
  </si>
  <si>
    <t>Веха RGK CLS 46-SL</t>
  </si>
  <si>
    <t>Веха RGK CLS 50-SL</t>
  </si>
  <si>
    <t>Веха карбоновая RGK GLS 25</t>
  </si>
  <si>
    <t>Веха карбоновая RGK GLS 20</t>
  </si>
  <si>
    <t>Веха фибергласовая RGK CLS 25-FG</t>
  </si>
  <si>
    <t>Веха фибергласовая RGK CLS 36-FG</t>
  </si>
  <si>
    <t>Веха фибергласовая RGK CLS 46-FG</t>
  </si>
  <si>
    <t>Веха CST/BERGER 67-4509TMA, 2.0 м</t>
  </si>
  <si>
    <t>Веха CST/BERGER 67-4512TMA, 3,6 м </t>
  </si>
  <si>
    <t>Веха CST/BERGER 67-4515TMA, 4,6 м </t>
  </si>
  <si>
    <t>Веха CST/BERGER 67-4708TMA, 2,5 м</t>
  </si>
  <si>
    <t>Веха CST/BERGER 67-4712TMA, 3,6 м</t>
  </si>
  <si>
    <t>Веха CST/BERGER 67-4715TMA, 4,6 м</t>
  </si>
  <si>
    <t>Трипод RGK GM-3A</t>
  </si>
  <si>
    <t>Бипод RGK GM-2A</t>
  </si>
  <si>
    <t>Трипод 67-4250 Prism Pole Tripod</t>
  </si>
  <si>
    <t>Бипод 67-4260X Prism Pole Bipod</t>
  </si>
  <si>
    <t>Минибипод RGK MB-25</t>
  </si>
  <si>
    <t>Трипод для минивехи с прищепкой RGK SJR10</t>
  </si>
  <si>
    <t>Крепление контроллера RGK TC-2</t>
  </si>
  <si>
    <t>Крепление контроллера RGK TC-3</t>
  </si>
  <si>
    <t>Отражатель RGK OPTIMA</t>
  </si>
  <si>
    <t>Отражатель RGK OPTIMA-L</t>
  </si>
  <si>
    <t>Отражатель RGK OPTIMA-S</t>
  </si>
  <si>
    <t>Отражатель CST/berger 63-1010-VO</t>
  </si>
  <si>
    <t>Отражатель круговой RGK GRZ4</t>
  </si>
  <si>
    <t>Отражательная система RGK HD18</t>
  </si>
  <si>
    <t>Отражательная система RGK HD18 в сумке</t>
  </si>
  <si>
    <t>Отражательная система RGK HD34</t>
  </si>
  <si>
    <t>Отражатель пленочный RGK ОП 30х30</t>
  </si>
  <si>
    <t>Отражатель пленочный RGK ОП 50х50</t>
  </si>
  <si>
    <t>Отражатель пленочный RGK ОП 90х90</t>
  </si>
  <si>
    <t>Интерфейсный кабель F4 USB1</t>
  </si>
  <si>
    <t>Интерфейсный кабель F4 USB2</t>
  </si>
  <si>
    <t>Интерфейсный кабель F4 USB3</t>
  </si>
  <si>
    <t>Внешнее питание RGK EPS-7</t>
  </si>
  <si>
    <t>Трегер RGK AJ10</t>
  </si>
  <si>
    <t>Трегер RGK AJ12</t>
  </si>
  <si>
    <t>Трегер RGK AJ10-D</t>
  </si>
  <si>
    <t>Трегер RGK AJ12-D</t>
  </si>
  <si>
    <t>Трегер RGK AJ12-L</t>
  </si>
  <si>
    <t>Адаптер трегера RGK AL-1</t>
  </si>
  <si>
    <t>Адаптер трегера RGK AL-3</t>
  </si>
  <si>
    <t>Адаптер трегера RGK AL10-D</t>
  </si>
  <si>
    <t>Адаптер трегера RGK CRT-13</t>
  </si>
  <si>
    <t>Универсальный рюкзак RGK BTS-2</t>
  </si>
  <si>
    <t>Универсальный рюкзак RGK BTS-5</t>
  </si>
  <si>
    <t>Жилет сигнальный RGK JL-S</t>
  </si>
  <si>
    <t>Жилет сигнальный RGK JL-M</t>
  </si>
  <si>
    <t>Жилет сигнальный RGK JL-L</t>
  </si>
  <si>
    <t>Жилет сигнальный RGK JL-XL</t>
  </si>
  <si>
    <t>Буссоль ИЗЮМ БГ-1</t>
  </si>
  <si>
    <t>Компас горно-геологический RGK DQL-8</t>
  </si>
  <si>
    <t>Компас горно-геологический RGK DQL-2A</t>
  </si>
  <si>
    <t>Буссоль-теодолит RGK BG12</t>
  </si>
  <si>
    <t>Компас военный топографический RGK DQL-7</t>
  </si>
  <si>
    <t>Компас-пеленгатор RGK DQL-16</t>
  </si>
  <si>
    <t>Буссоль RGK DQL-100</t>
  </si>
  <si>
    <t>Курвиметр картографический КУ-А</t>
  </si>
  <si>
    <t xml:space="preserve">Кнопка для рейки RGK </t>
  </si>
  <si>
    <t xml:space="preserve">Уровень для рейки RGK </t>
  </si>
  <si>
    <t>Курвиметры</t>
  </si>
  <si>
    <t>Строительные уровни</t>
  </si>
  <si>
    <t>Приемник излучения для роторов RGK LD-26</t>
  </si>
  <si>
    <t>Аксессуары</t>
  </si>
  <si>
    <t>Теодолиты</t>
  </si>
  <si>
    <t>Вехи</t>
  </si>
  <si>
    <t>Пирометры</t>
  </si>
  <si>
    <t>2 недели</t>
  </si>
  <si>
    <t>Ссылки на прайс-листы:</t>
  </si>
  <si>
    <t>Бренд</t>
  </si>
  <si>
    <t>до 20%</t>
  </si>
  <si>
    <t>до 40%</t>
  </si>
  <si>
    <t>Скидка</t>
  </si>
  <si>
    <t>Лицензия 3D Disto для Windows</t>
  </si>
  <si>
    <t>Марка рефлекторная LEICA GZM3</t>
  </si>
  <si>
    <t>Штатив CET103 (ал., элевац. 0,84м/2,46м)</t>
  </si>
  <si>
    <t>Крышка батарейного отсека Disto D1</t>
  </si>
  <si>
    <t>Подставка Smartbase для Disto S910</t>
  </si>
  <si>
    <t>Кейс для лаз. дальном. Leica Disto S910</t>
  </si>
  <si>
    <t>Уровень GLI20N Nedo  для рейки BTL4/BTL5</t>
  </si>
  <si>
    <t>Башмак геодезический GLUS1</t>
  </si>
  <si>
    <t>Рейки</t>
  </si>
  <si>
    <t>472341021M</t>
  </si>
  <si>
    <t>472541021M</t>
  </si>
  <si>
    <t>472841021M</t>
  </si>
  <si>
    <t>472041021M</t>
  </si>
  <si>
    <t>501314030BHF</t>
  </si>
  <si>
    <t>501324050BHF</t>
  </si>
  <si>
    <t>501344100BHF</t>
  </si>
  <si>
    <t>305024020BHF</t>
  </si>
  <si>
    <t>305034030BHF</t>
  </si>
  <si>
    <t>305044050BHF</t>
  </si>
  <si>
    <t>305044100BHF</t>
  </si>
  <si>
    <t>515024030BHF</t>
  </si>
  <si>
    <t>515034050BHF</t>
  </si>
  <si>
    <t>501214010BF</t>
  </si>
  <si>
    <t>501224030BF</t>
  </si>
  <si>
    <t>501234050BF</t>
  </si>
  <si>
    <t>520214010B</t>
  </si>
  <si>
    <t>520224020B</t>
  </si>
  <si>
    <t>520234030B</t>
  </si>
  <si>
    <t>Pocket tape BMImeter 3m</t>
  </si>
  <si>
    <t>Поверка Свидетельство на рулетку</t>
  </si>
  <si>
    <t>до 25%</t>
  </si>
  <si>
    <t>до 65%!</t>
  </si>
  <si>
    <t>&gt;&gt;  LEICA</t>
  </si>
  <si>
    <t>&gt;&gt;  BOSCH DIY</t>
  </si>
  <si>
    <t>&gt;&gt;  BOSCH PRO</t>
  </si>
  <si>
    <t>&gt;&gt;  SALE РАСПРОДАЖА ! ! !</t>
  </si>
  <si>
    <t>Компасы и буссоли</t>
  </si>
  <si>
    <t>&gt;&gt;  BMI</t>
  </si>
  <si>
    <t>&gt;&gt;  NESTLE</t>
  </si>
  <si>
    <t>&gt;&gt;  NEDO</t>
  </si>
  <si>
    <t>&gt;&gt;  STABILA</t>
  </si>
  <si>
    <t>Контакты:</t>
  </si>
  <si>
    <t>Москва: тел. (495)604-00-00, info@rusgeocom.ru</t>
  </si>
  <si>
    <t>Санкт-Петербург: (812) 602-20-50, spb@rusgeocom.ru</t>
  </si>
  <si>
    <t>Ростов-на-Дону: (863) 310-00-25, rostov@rusgeocom.ru</t>
  </si>
  <si>
    <t>Екатеринбург: (343) 357-91-81, ekb@rusgeocom.ru</t>
  </si>
  <si>
    <t>Иваново: (4932) 58-37-89, iv@rusgeocom.ru</t>
  </si>
  <si>
    <t>Очки RGK красные</t>
  </si>
  <si>
    <t>Очки RGK прозрачные</t>
  </si>
  <si>
    <t>Калибровка Сертификат на Ротационный нивелир</t>
  </si>
  <si>
    <t>Калибровка Сертификат на Курвиметр</t>
  </si>
  <si>
    <t>Калибровка Сертификат на Строительный уровень</t>
  </si>
  <si>
    <t>Поверка Свидетельство на Оптический нивелир </t>
  </si>
  <si>
    <t>Поверка Свидетельство на Дальномер </t>
  </si>
  <si>
    <t>Калибровка Сертификат на Лазерный нивелир</t>
  </si>
  <si>
    <t xml:space="preserve">ПРЕДЛОЖЕНИЕ для ДИЛЕРОВ </t>
  </si>
  <si>
    <t>Приемник излучения RGK LD-9</t>
  </si>
  <si>
    <t>Очки RGK зеленые</t>
  </si>
  <si>
    <t>Измерительное колесо RGK Q8</t>
  </si>
  <si>
    <t>Измерительное колесо RGK Q318</t>
  </si>
  <si>
    <t>Измерительное колесо RGK Q159</t>
  </si>
  <si>
    <t>Измерительное колесо RGK Q64</t>
  </si>
  <si>
    <t>Барометр-анероид метеорологический БАММ-1</t>
  </si>
  <si>
    <t>Веха RGK CLS 46-CL (CLS 16)</t>
  </si>
  <si>
    <t>twoCOMP 3m</t>
  </si>
  <si>
    <t>twoCOMP 5m</t>
  </si>
  <si>
    <t>twoCOMP 8m</t>
  </si>
  <si>
    <t>twoCOMP 10m</t>
  </si>
  <si>
    <t>twoCOMP MAGNETIC 3m</t>
  </si>
  <si>
    <t>twoCOMP MAGNETIC 5m</t>
  </si>
  <si>
    <t>twoCOMP MAGNETIC 8m</t>
  </si>
  <si>
    <t>twoCOMP MAGNETIC 10m</t>
  </si>
  <si>
    <t>690060EM</t>
  </si>
  <si>
    <t>twoCOMP-CHROM 2m</t>
  </si>
  <si>
    <t>twoCOMP-CHROM 3m</t>
  </si>
  <si>
    <t>twoCOMP-CHROM 5m</t>
  </si>
  <si>
    <t>twoCOMP-CHROM 8m</t>
  </si>
  <si>
    <t>Пузырьковый уровень RGK U5200</t>
  </si>
  <si>
    <t>Пузырьковый уровень RGK U5150</t>
  </si>
  <si>
    <t>Пузырьковый уровень RGK U25</t>
  </si>
  <si>
    <t>Электронный уровень RGK U5960</t>
  </si>
  <si>
    <t>Поверка Свидетельство на Рулетку</t>
  </si>
  <si>
    <t>Блок питания 12В</t>
  </si>
  <si>
    <t>Кабель сетевой 220В</t>
  </si>
  <si>
    <t>до 19%</t>
  </si>
  <si>
    <t>689040P-gelbCON</t>
  </si>
  <si>
    <t>689060P-gelbCON</t>
  </si>
  <si>
    <t>689080P-gelbCON</t>
  </si>
  <si>
    <t>689100P-gelbCON</t>
  </si>
  <si>
    <t>689150P-gelbCON</t>
  </si>
  <si>
    <t>689200P-gelbCON</t>
  </si>
  <si>
    <t>699040A</t>
  </si>
  <si>
    <t>699060A</t>
  </si>
  <si>
    <t>690030E</t>
  </si>
  <si>
    <t>690040EM</t>
  </si>
  <si>
    <t>690080EM</t>
  </si>
  <si>
    <t>690100EM</t>
  </si>
  <si>
    <t>690120EM</t>
  </si>
  <si>
    <t>691040W</t>
  </si>
  <si>
    <t>691060W</t>
  </si>
  <si>
    <t>691080W</t>
  </si>
  <si>
    <t>691100W</t>
  </si>
  <si>
    <t>RGK TK-45 компас туристический</t>
  </si>
  <si>
    <t>RGK TK-60 компас туристический</t>
  </si>
  <si>
    <t>Пузырьковый уровень RGK U4150</t>
  </si>
  <si>
    <t>Измерительная рулетка RGK R-3</t>
  </si>
  <si>
    <t>Измерительная рулетка RGK R-5</t>
  </si>
  <si>
    <t>Измерительная рулетка RGK R-10</t>
  </si>
  <si>
    <t>Измерительная рулетка RGK R-20</t>
  </si>
  <si>
    <t>Измерительная рулетка RGK R-30</t>
  </si>
  <si>
    <t>Измерительная рулетка RGK R-50</t>
  </si>
  <si>
    <t>Измерительная рулетка RGK R-100</t>
  </si>
  <si>
    <t>Штатив элевационный RGK SH-170</t>
  </si>
  <si>
    <t>Штатив элевационный RGK SH-300</t>
  </si>
  <si>
    <t>Ротационный нивелир RGK SP-100</t>
  </si>
  <si>
    <t>Ротационный нивелир RGK SP-310</t>
  </si>
  <si>
    <t>Ротационный нивелир RGK SP-400</t>
  </si>
  <si>
    <t>Ротационный нивелир RGK SP-400G</t>
  </si>
  <si>
    <t>Ротационный нивелир RGK SP-610</t>
  </si>
  <si>
    <t>Ротационный нивелир RGK SP-800</t>
  </si>
  <si>
    <t>Бипод RGK GM-2D-A (4-6,5см)</t>
  </si>
  <si>
    <t>Бипод RGK GM-2D-B (7,5-9см)</t>
  </si>
  <si>
    <t>Прибор вертикального проектирования RGK V100</t>
  </si>
  <si>
    <t>Прибор вертикального проектирования RGK V200</t>
  </si>
  <si>
    <t>&gt;&gt;  AMO</t>
  </si>
  <si>
    <t>Головка КОНДОР</t>
  </si>
  <si>
    <t>Уровень КОНДОР</t>
  </si>
  <si>
    <t>Головка АНДОР</t>
  </si>
  <si>
    <t>Уровень АНДОР</t>
  </si>
  <si>
    <t>Лазерный дальномер с угломером SNDWAY SW-DS60</t>
  </si>
  <si>
    <t>Лазерный дальномер с угломером SNDWAY SW-DS80</t>
  </si>
  <si>
    <t>Лазерный дальномер с угломером SNDWAY SW-DS100</t>
  </si>
  <si>
    <t>Электронный уровень RGK U-27</t>
  </si>
  <si>
    <t>Компас горно-геологический ГГК (КГГ-1)</t>
  </si>
  <si>
    <t>Штатив нивелирный АМО А45</t>
  </si>
  <si>
    <t>Лазерный дальномер AMO V30</t>
  </si>
  <si>
    <t>Лазерный дальномер AMO B30</t>
  </si>
  <si>
    <t>Пирометр AMO P400</t>
  </si>
  <si>
    <t>Пирометр AMO P600</t>
  </si>
  <si>
    <t>Чехол для дорожного колеса RGK ЧЭ-32</t>
  </si>
  <si>
    <t>Угломер RGK A-20</t>
  </si>
  <si>
    <t>Угломер RGK AZ-40</t>
  </si>
  <si>
    <t>Угломер RGK AZ-30</t>
  </si>
  <si>
    <t>Угломер RGK A-50</t>
  </si>
  <si>
    <t>Угломер RGK A-30</t>
  </si>
  <si>
    <t>Мерная веха RGK TMS-3</t>
  </si>
  <si>
    <t>Мерная веха RGK TMS-5</t>
  </si>
  <si>
    <t>Штатив элевационный RGK SH-230</t>
  </si>
  <si>
    <t>Штатив элевационный RGK SH-340</t>
  </si>
  <si>
    <t>артикул</t>
  </si>
  <si>
    <t>Цена,       руб.</t>
  </si>
  <si>
    <t>501314020BHF</t>
  </si>
  <si>
    <t>515014020BHF</t>
  </si>
  <si>
    <t>501214020BF</t>
  </si>
  <si>
    <t>699080A</t>
  </si>
  <si>
    <t>699100A</t>
  </si>
  <si>
    <t>699120A</t>
  </si>
  <si>
    <t>Target plate red</t>
  </si>
  <si>
    <t>Карта памяти MS1 (1 Gb)</t>
  </si>
  <si>
    <t>Насадка автоколлимационная GOA2</t>
  </si>
  <si>
    <t>Батарейный блок GEB63 (автоколл. нас.)</t>
  </si>
  <si>
    <t>Марки Leica для 3D Disto (1уп/50шт.)</t>
  </si>
  <si>
    <t>Лампа GEB62 (для автоколлимац. насадки)</t>
  </si>
  <si>
    <t>Бленда GSB5</t>
  </si>
  <si>
    <t>Пожизненная</t>
  </si>
  <si>
    <t>Штатив элевационный AMO T120</t>
  </si>
  <si>
    <t>Штатив RGK S6</t>
  </si>
  <si>
    <t>Лицензия на обновление программного обеспечения 3D Disto для Windows на 1 год.</t>
  </si>
  <si>
    <t>Лицензия на обновление программного обеспечения 3D Disto для Windows на 2 года.</t>
  </si>
  <si>
    <t>Лицензия на обновление программного обеспечения 3D Disto для Windows на 3 года.</t>
  </si>
  <si>
    <t>Измерительная рулетка RGK RL8</t>
  </si>
  <si>
    <t>Измерительная рулетка RGK RL5</t>
  </si>
  <si>
    <t>Измерительная рулетка RGK RL3</t>
  </si>
  <si>
    <t>&gt;&gt;  GARMIN</t>
  </si>
  <si>
    <t>&gt;&gt;  LOWRANCE</t>
  </si>
  <si>
    <t>&gt;&gt;  SIMRAD</t>
  </si>
  <si>
    <t>Оптический нивелир AMO 32X</t>
  </si>
  <si>
    <t>Штатив элевационный RGK SH-190</t>
  </si>
  <si>
    <t>Оптический теодолит УОМЗ 4Т30П новый</t>
  </si>
  <si>
    <t>Оптический теодолит УОМЗ 4Т15П новый</t>
  </si>
  <si>
    <t>Оптический теодолит УОМЗ 3Т2КП новый</t>
  </si>
  <si>
    <t>Оптический теодолит УОМЗ 3Т5КП новый</t>
  </si>
  <si>
    <t>Лазерный уровень AMO LN101</t>
  </si>
  <si>
    <t>Лазерный уровень AMO LN360</t>
  </si>
  <si>
    <t>Рейка нивелирная AMO S3</t>
  </si>
  <si>
    <t>Рейка нивелирная AMO S4</t>
  </si>
  <si>
    <t>Рейка нивелирная AMO S5</t>
  </si>
  <si>
    <t>Штатив элевационный AMO A160</t>
  </si>
  <si>
    <t>Ротационный нивелир RGK SP-500</t>
  </si>
  <si>
    <t>Универсальная секция RGK EP-30 (0,30 м, алюминий, резьба 5/8")</t>
  </si>
  <si>
    <t>Универсальная секция RGK EP-50 (0,50 м, алюминий, резьба 5/8")</t>
  </si>
  <si>
    <t>Универсальная секция RGK EP-100 (1,0 м, алюминий, резьба 5/8")</t>
  </si>
  <si>
    <t>Биподы и триподы</t>
  </si>
  <si>
    <t>Штатив фибергласовый RGK ST20</t>
  </si>
  <si>
    <t>Штатив фибергласовый RGK ST20R</t>
  </si>
  <si>
    <t>Чехол RGK PB-5</t>
  </si>
  <si>
    <t>Минипризма с минивехой RGK HDMINI 103</t>
  </si>
  <si>
    <t>Минипризма с минивехой  RGK HDMINI 103-T</t>
  </si>
  <si>
    <t>Минипризма с минивехой  RGK HDMINI 104-0</t>
  </si>
  <si>
    <t>Минипризма с минивехой  RGK HDMINI 105</t>
  </si>
  <si>
    <t>Минипризма с минивехой  RGK HDMINI 109</t>
  </si>
  <si>
    <t>Минипризма с минивехой  RGK MP108</t>
  </si>
  <si>
    <t>Минипризма круговая с минивехой  RGK CRZ101 360°</t>
  </si>
  <si>
    <t>Отражатель круговой RGK CRZ122 360°</t>
  </si>
  <si>
    <t>Отражатель круговой RGK C-MPR122 360°</t>
  </si>
  <si>
    <t>Измерительное колесо RGK Q5</t>
  </si>
  <si>
    <t>Чехол для рейки КОНДОР</t>
  </si>
  <si>
    <t>&gt;&gt;  SUUNTO</t>
  </si>
  <si>
    <t>Лазерный дальномер с угломером RGK DL50G</t>
  </si>
  <si>
    <t>Лазерный дальномер с угломером RGK DL70G</t>
  </si>
  <si>
    <t>Лазерный дальномер с угломером RGK DL100G</t>
  </si>
  <si>
    <t>Электронный угломер с лазерными излучателями RGK Al-60</t>
  </si>
  <si>
    <t>Пузырьковый уровень RGK U7200</t>
  </si>
  <si>
    <t>Пузырьковый уровень RGK U6040</t>
  </si>
  <si>
    <t>Пузырьковый уровень RGK U6060</t>
  </si>
  <si>
    <t>Пузырьковый уровень RGK U6080</t>
  </si>
  <si>
    <t>Пузырьковый уровень RGK U6100</t>
  </si>
  <si>
    <t>Пузырьковый уровень RGK U2150</t>
  </si>
  <si>
    <t>Оптический нивелир RGK N-55</t>
  </si>
  <si>
    <t>Оптический нивелир RGK N-55 + поверка</t>
  </si>
  <si>
    <t>РРЦ</t>
  </si>
  <si>
    <t>Штатив фибергласовый RGK ST10</t>
  </si>
  <si>
    <t>Переходник наклонный шариковый c 5/8" на 1/4"</t>
  </si>
  <si>
    <t>Отвес нитяной для оптического нивелира</t>
  </si>
  <si>
    <t xml:space="preserve">Адаптер для удлиннителей вех M58/F58 </t>
  </si>
  <si>
    <t>Крепление для фотоприемников Rod Eye</t>
  </si>
  <si>
    <t>Настенное крепление А200 для Rugby 640</t>
  </si>
  <si>
    <t>РРЦ с НДС</t>
  </si>
  <si>
    <t>Опт-1 с НДС</t>
  </si>
  <si>
    <t>Опт-2 с НДС</t>
  </si>
  <si>
    <t>Модель</t>
  </si>
  <si>
    <t>R-2</t>
  </si>
  <si>
    <t>R-3</t>
  </si>
  <si>
    <t>R-5</t>
  </si>
  <si>
    <t>R-10</t>
  </si>
  <si>
    <t>R-20</t>
  </si>
  <si>
    <t>R-30</t>
  </si>
  <si>
    <t>RZ50</t>
  </si>
  <si>
    <t>R-50</t>
  </si>
  <si>
    <t>R-100</t>
  </si>
  <si>
    <t>RL3</t>
  </si>
  <si>
    <t>RL5</t>
  </si>
  <si>
    <t>RL8</t>
  </si>
  <si>
    <t>RM3</t>
  </si>
  <si>
    <t>Q5</t>
  </si>
  <si>
    <t>Q8</t>
  </si>
  <si>
    <t>Q16</t>
  </si>
  <si>
    <t>Q32</t>
  </si>
  <si>
    <t>Q159</t>
  </si>
  <si>
    <t>Q318</t>
  </si>
  <si>
    <t>Q64</t>
  </si>
  <si>
    <t>ЧЭ-32</t>
  </si>
  <si>
    <t>U7040</t>
  </si>
  <si>
    <t>U7060</t>
  </si>
  <si>
    <t>U7080</t>
  </si>
  <si>
    <t>U7100</t>
  </si>
  <si>
    <t>U7150</t>
  </si>
  <si>
    <t>U7200</t>
  </si>
  <si>
    <t>U6040</t>
  </si>
  <si>
    <t>U6060</t>
  </si>
  <si>
    <t>U6080</t>
  </si>
  <si>
    <t>Q16e</t>
  </si>
  <si>
    <t>Q32e</t>
  </si>
  <si>
    <t>U6100</t>
  </si>
  <si>
    <t>U5020</t>
  </si>
  <si>
    <t>U5040</t>
  </si>
  <si>
    <t>U5060</t>
  </si>
  <si>
    <t>U5080</t>
  </si>
  <si>
    <t>U5100</t>
  </si>
  <si>
    <t>U5150</t>
  </si>
  <si>
    <t>U5200</t>
  </si>
  <si>
    <t>U4040</t>
  </si>
  <si>
    <t>U4060</t>
  </si>
  <si>
    <t>U4080</t>
  </si>
  <si>
    <t>U4100</t>
  </si>
  <si>
    <t>U4150</t>
  </si>
  <si>
    <t>32-501M</t>
  </si>
  <si>
    <t>U2040</t>
  </si>
  <si>
    <t>U2060</t>
  </si>
  <si>
    <t>U2080</t>
  </si>
  <si>
    <t>U2100</t>
  </si>
  <si>
    <t>U2150</t>
  </si>
  <si>
    <t>U3060</t>
  </si>
  <si>
    <t>U25</t>
  </si>
  <si>
    <t>U5960</t>
  </si>
  <si>
    <t>U-66</t>
  </si>
  <si>
    <t>U-27</t>
  </si>
  <si>
    <t>C-20</t>
  </si>
  <si>
    <t>C-24</t>
  </si>
  <si>
    <t>C-28</t>
  </si>
  <si>
    <t>C-32</t>
  </si>
  <si>
    <t>N-24</t>
  </si>
  <si>
    <t>N-32</t>
  </si>
  <si>
    <t>N-38</t>
  </si>
  <si>
    <t>N-55</t>
  </si>
  <si>
    <t>Al-60</t>
  </si>
  <si>
    <t>A-20</t>
  </si>
  <si>
    <t>A-30</t>
  </si>
  <si>
    <t>A-50</t>
  </si>
  <si>
    <t>AZ-30</t>
  </si>
  <si>
    <t>AZ-40</t>
  </si>
  <si>
    <t>C-20 + поверка</t>
  </si>
  <si>
    <t>C-24 + поверка</t>
  </si>
  <si>
    <t>C-28 + поверка</t>
  </si>
  <si>
    <t>C-32 + поверка</t>
  </si>
  <si>
    <t>N-24 + поверка</t>
  </si>
  <si>
    <t>N-32 + поверка</t>
  </si>
  <si>
    <t>N-38 + поверка</t>
  </si>
  <si>
    <t>N-55 + поверка</t>
  </si>
  <si>
    <t>DL50</t>
  </si>
  <si>
    <t>DL70</t>
  </si>
  <si>
    <t>DL100</t>
  </si>
  <si>
    <t>DL50G</t>
  </si>
  <si>
    <t>DL70G</t>
  </si>
  <si>
    <t>DL100G</t>
  </si>
  <si>
    <t>D30</t>
  </si>
  <si>
    <t>D50</t>
  </si>
  <si>
    <t>D60</t>
  </si>
  <si>
    <t>D80</t>
  </si>
  <si>
    <t>D100</t>
  </si>
  <si>
    <t>D120</t>
  </si>
  <si>
    <t>D600</t>
  </si>
  <si>
    <t>D1000</t>
  </si>
  <si>
    <t>D1500</t>
  </si>
  <si>
    <t>ML-11</t>
  </si>
  <si>
    <t>ML-11G</t>
  </si>
  <si>
    <t>ML-21</t>
  </si>
  <si>
    <t>ML-31G</t>
  </si>
  <si>
    <t>LP-103</t>
  </si>
  <si>
    <t>LP-106</t>
  </si>
  <si>
    <t>PR-81</t>
  </si>
  <si>
    <t>PR-81G</t>
  </si>
  <si>
    <t>LP-52</t>
  </si>
  <si>
    <t>UL-360</t>
  </si>
  <si>
    <t>PR-2M</t>
  </si>
  <si>
    <t>PR-3M</t>
  </si>
  <si>
    <t>PR-3R</t>
  </si>
  <si>
    <t>PR-3G</t>
  </si>
  <si>
    <t>PR-38R</t>
  </si>
  <si>
    <t>PR-38G</t>
  </si>
  <si>
    <t>PR-3A</t>
  </si>
  <si>
    <t>LP-62</t>
  </si>
  <si>
    <t>LP-62G</t>
  </si>
  <si>
    <t>LP-64</t>
  </si>
  <si>
    <t>LP-64G</t>
  </si>
  <si>
    <t>LP-72</t>
  </si>
  <si>
    <t>LP-74</t>
  </si>
  <si>
    <t>LP-74G</t>
  </si>
  <si>
    <t>UL-11</t>
  </si>
  <si>
    <t>UL-11 MAX</t>
  </si>
  <si>
    <t>UL-21</t>
  </si>
  <si>
    <t>UL-21 MAX</t>
  </si>
  <si>
    <t>UL-21W</t>
  </si>
  <si>
    <t>UL-21W MAX</t>
  </si>
  <si>
    <t>UL-41</t>
  </si>
  <si>
    <t>UL-41 MAX</t>
  </si>
  <si>
    <t>UL-41W</t>
  </si>
  <si>
    <t>UL-41W MAX</t>
  </si>
  <si>
    <t>Лазерный уровень RGK ML-11</t>
  </si>
  <si>
    <t>Лазерный уровень RGK ML-11G</t>
  </si>
  <si>
    <t>Лазерный уровень RGK ML-21</t>
  </si>
  <si>
    <t>Лазерный уровень RGK ML-31G</t>
  </si>
  <si>
    <t>Лазерный уровень RGK LP-103</t>
  </si>
  <si>
    <t>Лазерный уровень RGK LP-106</t>
  </si>
  <si>
    <t>Лазерный уровень RGK PR-81</t>
  </si>
  <si>
    <t>Лазерный уровень RGK PR-81G</t>
  </si>
  <si>
    <t>Лазерный уровень RGK LP-52</t>
  </si>
  <si>
    <t>Лазерный уровень RGK UL-360</t>
  </si>
  <si>
    <t>Лазерный уровень RGK PR-2M</t>
  </si>
  <si>
    <t>Лазерный уровень RGK PR-3M</t>
  </si>
  <si>
    <t>Лазерный уровень RGK PR-3R</t>
  </si>
  <si>
    <t>Лазерный уровень RGK PR-3G</t>
  </si>
  <si>
    <t>Лазерный уровень RGK PR-38R</t>
  </si>
  <si>
    <t>Лазерный уровень RGK PR-38G</t>
  </si>
  <si>
    <t>Лазерный уровень RGK PR-3A</t>
  </si>
  <si>
    <t>Лазерный уровень RGK LP-62</t>
  </si>
  <si>
    <t>Лазерный уровень RGK LP-62G</t>
  </si>
  <si>
    <t>Лазерный уровень RGK LP-64</t>
  </si>
  <si>
    <t>Лазерный уровень RGK LP-64G</t>
  </si>
  <si>
    <t>Лазерный уровень RGK LP-72</t>
  </si>
  <si>
    <t>Лазерный уровень RGK LP-74</t>
  </si>
  <si>
    <t>Лазерный уровень RGK LP-74G</t>
  </si>
  <si>
    <t>Лазерный уровень RGK UL-11</t>
  </si>
  <si>
    <t>Лазерный уровень RGK UL-11 MAX</t>
  </si>
  <si>
    <t>Лазерный уровень RGK UL-21</t>
  </si>
  <si>
    <t>Лазерный уровень RGK UL-21 MAX</t>
  </si>
  <si>
    <t>Лазерный уровень RGK UL-21W</t>
  </si>
  <si>
    <t>Лазерный уровень RGK UL-21W MAX</t>
  </si>
  <si>
    <t>Лазерный уровень RGK UL-41</t>
  </si>
  <si>
    <t>Лазерный уровень RGK UL-41 MAX</t>
  </si>
  <si>
    <t>Лазерный уровень RGK UL-41W</t>
  </si>
  <si>
    <t>Лазерный уровень RGK UL-41W MAX</t>
  </si>
  <si>
    <t>АКБ UL-11, 21, 41</t>
  </si>
  <si>
    <t>ЗУ для UL</t>
  </si>
  <si>
    <t>UL-44W Black</t>
  </si>
  <si>
    <t>ЗУ для UL-44</t>
  </si>
  <si>
    <t>Лазерный уровень RGK UL-443P</t>
  </si>
  <si>
    <t>Лазерный уровень RGK UL-44W</t>
  </si>
  <si>
    <t>UL-443P</t>
  </si>
  <si>
    <t>UL-44W</t>
  </si>
  <si>
    <t>АКБ UL-44</t>
  </si>
  <si>
    <t>SP-400G</t>
  </si>
  <si>
    <t>KD500-CIII</t>
  </si>
  <si>
    <t>LR-2</t>
  </si>
  <si>
    <t>SP-100</t>
  </si>
  <si>
    <t>SP-310</t>
  </si>
  <si>
    <t>SP-400</t>
  </si>
  <si>
    <t>SP-500</t>
  </si>
  <si>
    <t>SP-610</t>
  </si>
  <si>
    <t>SP-800</t>
  </si>
  <si>
    <t>CG-1</t>
  </si>
  <si>
    <t>CG-2</t>
  </si>
  <si>
    <t>NP-1</t>
  </si>
  <si>
    <t>NP-2</t>
  </si>
  <si>
    <t>LD-8</t>
  </si>
  <si>
    <t>LD-5</t>
  </si>
  <si>
    <t>LD-9</t>
  </si>
  <si>
    <t>c 5/8" на 1/4"</t>
  </si>
  <si>
    <t>красные</t>
  </si>
  <si>
    <t>зеленые</t>
  </si>
  <si>
    <t>прозрачные</t>
  </si>
  <si>
    <t>LD-26</t>
  </si>
  <si>
    <t>LD-28</t>
  </si>
  <si>
    <t>LD-88</t>
  </si>
  <si>
    <t>К-1</t>
  </si>
  <si>
    <t>К-2</t>
  </si>
  <si>
    <t>TP-1</t>
  </si>
  <si>
    <t>TP-6</t>
  </si>
  <si>
    <t>К-3</t>
  </si>
  <si>
    <t>К-4</t>
  </si>
  <si>
    <t>К-5</t>
  </si>
  <si>
    <t>К-7</t>
  </si>
  <si>
    <t>WB-1</t>
  </si>
  <si>
    <t>T-20</t>
  </si>
  <si>
    <t>5/8-1/4</t>
  </si>
  <si>
    <t>1/4-5/8</t>
  </si>
  <si>
    <t>5/8-5/8</t>
  </si>
  <si>
    <t>Platform</t>
  </si>
  <si>
    <t>T-20 + поверка</t>
  </si>
  <si>
    <t>T-05</t>
  </si>
  <si>
    <t>T-05 + поверка</t>
  </si>
  <si>
    <t>T-02</t>
  </si>
  <si>
    <t>T-02 + поверка</t>
  </si>
  <si>
    <t>T-02 ЛЦУ</t>
  </si>
  <si>
    <t>T-02 ЛЦУ + поверка</t>
  </si>
  <si>
    <t>АКБ</t>
  </si>
  <si>
    <t>Слот</t>
  </si>
  <si>
    <t>ЗУ</t>
  </si>
  <si>
    <t>TZ-01</t>
  </si>
  <si>
    <t>2Т30П</t>
  </si>
  <si>
    <t>4Т30П</t>
  </si>
  <si>
    <t>4Т15П</t>
  </si>
  <si>
    <t>3Т5КП</t>
  </si>
  <si>
    <t>3Т2КП</t>
  </si>
  <si>
    <t>Z2</t>
  </si>
  <si>
    <t>V100</t>
  </si>
  <si>
    <t>V200</t>
  </si>
  <si>
    <t>KD500-CV</t>
  </si>
  <si>
    <t>TS-3</t>
  </si>
  <si>
    <t>TS-4</t>
  </si>
  <si>
    <t>TS-5</t>
  </si>
  <si>
    <t>TS-7</t>
  </si>
  <si>
    <t>TS-3 + поверка</t>
  </si>
  <si>
    <t>TS-4 + поверка</t>
  </si>
  <si>
    <t>TS-5 + поверка</t>
  </si>
  <si>
    <t>TS-7 + поверка</t>
  </si>
  <si>
    <t>FB-3</t>
  </si>
  <si>
    <t>FB-4</t>
  </si>
  <si>
    <t>FB-5</t>
  </si>
  <si>
    <t>TMS-3</t>
  </si>
  <si>
    <t>TMS-5</t>
  </si>
  <si>
    <t>РДУ-Андор</t>
  </si>
  <si>
    <t>РДУ-Андор-Э</t>
  </si>
  <si>
    <t>РДУ Кондор-компакт</t>
  </si>
  <si>
    <t>РДУ Кондор-компакт + поверка</t>
  </si>
  <si>
    <t>РДУ Кондор-компакт Э</t>
  </si>
  <si>
    <t>РДУ Кондор-компакт Э + поверка</t>
  </si>
  <si>
    <t>Головка</t>
  </si>
  <si>
    <t>Уровень</t>
  </si>
  <si>
    <t>LET-150</t>
  </si>
  <si>
    <t>LET-170</t>
  </si>
  <si>
    <t>F130</t>
  </si>
  <si>
    <t>F170</t>
  </si>
  <si>
    <t>ST-330</t>
  </si>
  <si>
    <t>SH-170</t>
  </si>
  <si>
    <t>SH-190</t>
  </si>
  <si>
    <t>SH-230</t>
  </si>
  <si>
    <t>SH-300</t>
  </si>
  <si>
    <t>SH-340</t>
  </si>
  <si>
    <t>S6-N</t>
  </si>
  <si>
    <t>S6-N без лого</t>
  </si>
  <si>
    <t>S6-D</t>
  </si>
  <si>
    <t>ЧЭ-120</t>
  </si>
  <si>
    <t>S6</t>
  </si>
  <si>
    <t>S6-Z</t>
  </si>
  <si>
    <t>S8-P</t>
  </si>
  <si>
    <t>SJW30</t>
  </si>
  <si>
    <t>SJW60</t>
  </si>
  <si>
    <t>ST10</t>
  </si>
  <si>
    <t>ST20</t>
  </si>
  <si>
    <t>ST20R</t>
  </si>
  <si>
    <t>ЧЭ-140</t>
  </si>
  <si>
    <t>TGF20</t>
  </si>
  <si>
    <t>OM-250</t>
  </si>
  <si>
    <t>OM-630</t>
  </si>
  <si>
    <t>CLS 15</t>
  </si>
  <si>
    <t>CLS 25-DL</t>
  </si>
  <si>
    <t>CLS 36-DL</t>
  </si>
  <si>
    <t>CLS 25-SL</t>
  </si>
  <si>
    <t>CLS 36-SL</t>
  </si>
  <si>
    <t>CLS 46-SL</t>
  </si>
  <si>
    <t>CLS 46-CL (CLS 16)</t>
  </si>
  <si>
    <t>CLS 50-SL</t>
  </si>
  <si>
    <t>GLS 25</t>
  </si>
  <si>
    <t>GLS 20</t>
  </si>
  <si>
    <t>CLS 25-FG</t>
  </si>
  <si>
    <t>CLS 36-FG</t>
  </si>
  <si>
    <t>CLS 46-FG</t>
  </si>
  <si>
    <t>CLS 039</t>
  </si>
  <si>
    <t>PB-5</t>
  </si>
  <si>
    <t>EP-25</t>
  </si>
  <si>
    <t>EP-30</t>
  </si>
  <si>
    <t>EP-50</t>
  </si>
  <si>
    <t>EP-100</t>
  </si>
  <si>
    <t>M58/F58</t>
  </si>
  <si>
    <t>GM-3A</t>
  </si>
  <si>
    <t>GM-2A</t>
  </si>
  <si>
    <t>GM-2D-A</t>
  </si>
  <si>
    <t>GM-2D-B</t>
  </si>
  <si>
    <t>67-4250</t>
  </si>
  <si>
    <t>67-4260X</t>
  </si>
  <si>
    <t>MB-25</t>
  </si>
  <si>
    <t>SJR10</t>
  </si>
  <si>
    <t>HDMINI 103</t>
  </si>
  <si>
    <t>HDMINI 103-T</t>
  </si>
  <si>
    <t>HDMINI 104-0</t>
  </si>
  <si>
    <t>HDMINI 105</t>
  </si>
  <si>
    <t>HDMINI 109</t>
  </si>
  <si>
    <t>MP108</t>
  </si>
  <si>
    <t>CRZ101 360°</t>
  </si>
  <si>
    <t>OPTIMA</t>
  </si>
  <si>
    <t>OPTIMA-L</t>
  </si>
  <si>
    <t>OPTIMA-S</t>
  </si>
  <si>
    <t>GRZ4</t>
  </si>
  <si>
    <t>CRZ122 360°</t>
  </si>
  <si>
    <t>C-MPR122 360°</t>
  </si>
  <si>
    <t>HD18</t>
  </si>
  <si>
    <t>HD18 в сумке</t>
  </si>
  <si>
    <t>HD34</t>
  </si>
  <si>
    <t>ОП 30х30</t>
  </si>
  <si>
    <t>ОП 50х50</t>
  </si>
  <si>
    <t>ОП 90х90</t>
  </si>
  <si>
    <t>M16-39</t>
  </si>
  <si>
    <t>M16-32</t>
  </si>
  <si>
    <t>Винт RGK 5 / 8 - 39</t>
  </si>
  <si>
    <t>5 / 8 - 39</t>
  </si>
  <si>
    <t>5 / 8 - 32</t>
  </si>
  <si>
    <t>QRA-1</t>
  </si>
  <si>
    <t>QRA-2</t>
  </si>
  <si>
    <t>QRA-3</t>
  </si>
  <si>
    <t>TC-2</t>
  </si>
  <si>
    <t>TC-3</t>
  </si>
  <si>
    <t>F4 USB1</t>
  </si>
  <si>
    <t>F4 USB2</t>
  </si>
  <si>
    <t>F4 USB3</t>
  </si>
  <si>
    <t>EPS-7</t>
  </si>
  <si>
    <t>AJ10</t>
  </si>
  <si>
    <t>AJ12</t>
  </si>
  <si>
    <t>AJ10-D</t>
  </si>
  <si>
    <t>AJ12-D</t>
  </si>
  <si>
    <t>AJ12-L</t>
  </si>
  <si>
    <t>AL-1</t>
  </si>
  <si>
    <t>AL-3</t>
  </si>
  <si>
    <t>AL10-D</t>
  </si>
  <si>
    <t>CRT-13</t>
  </si>
  <si>
    <t>BTS-2</t>
  </si>
  <si>
    <t>BTS-5</t>
  </si>
  <si>
    <t>JL-S</t>
  </si>
  <si>
    <t>JL-M</t>
  </si>
  <si>
    <t>JL-L</t>
  </si>
  <si>
    <t>JL-XL</t>
  </si>
  <si>
    <t>TK-45</t>
  </si>
  <si>
    <t>TK-60</t>
  </si>
  <si>
    <t>DQL-7</t>
  </si>
  <si>
    <t xml:space="preserve"> DQL-8</t>
  </si>
  <si>
    <t>DQL-2A</t>
  </si>
  <si>
    <t>DQL-16</t>
  </si>
  <si>
    <t>ГГК (КГГ-1)</t>
  </si>
  <si>
    <t>DQL-100</t>
  </si>
  <si>
    <t>БГ-1</t>
  </si>
  <si>
    <t>BG12</t>
  </si>
  <si>
    <t>БАММ-1</t>
  </si>
  <si>
    <t>КУ-А</t>
  </si>
  <si>
    <t>MD-10</t>
  </si>
  <si>
    <t>SC15</t>
  </si>
  <si>
    <t>Калибровка Сертификат на ПВП</t>
  </si>
  <si>
    <t>Лазерные уровни</t>
  </si>
  <si>
    <t>Измерительная рулетка RGK RZ50</t>
  </si>
  <si>
    <t>Измерительная рулетка RGK RM3</t>
  </si>
  <si>
    <t>Измерительная рулетка RGK R-2</t>
  </si>
  <si>
    <t>Рейка нивелирная RGK TS-3</t>
  </si>
  <si>
    <t>Рейка нивелирная  RGK TS-4</t>
  </si>
  <si>
    <t>Рейка нивелирная  RGK TS-5</t>
  </si>
  <si>
    <t>Рейка нивелирная  RGK TS-7</t>
  </si>
  <si>
    <t>Рейка нивелирная  RGK TS-3 + поверка</t>
  </si>
  <si>
    <t>Рейка нивелирная  RGK TS-4 + поверка</t>
  </si>
  <si>
    <t>Рейка нивелирная  RGK TS-5 + поверка</t>
  </si>
  <si>
    <t>Рейка нивелирная  RGK TS-7 + поверка</t>
  </si>
  <si>
    <t>Адаптер Универсальная секция RGK EP-25 (0,25 м, алюминий, резьба 5/8")</t>
  </si>
  <si>
    <t>Ссылка на сайт</t>
  </si>
  <si>
    <t>Электронный уровень RGK U-66</t>
  </si>
  <si>
    <t>SW-DS60</t>
  </si>
  <si>
    <t>SW-DS80</t>
  </si>
  <si>
    <t>SW-DS100</t>
  </si>
  <si>
    <t>Лазерный уровень RGK UL-44W Black</t>
  </si>
  <si>
    <t>СКИДКА ОПТ</t>
  </si>
  <si>
    <t>Описание товара</t>
  </si>
  <si>
    <t>Лазерные дальномеры Disto</t>
  </si>
  <si>
    <t>Дальномер лазерный Leica DISTO™ D2</t>
  </si>
  <si>
    <t>Аксессуары для Disto</t>
  </si>
  <si>
    <t>Адаптер Leica DST360 (Disto X3/X4)</t>
  </si>
  <si>
    <t>Отражатель GZM27 (DISTO)</t>
  </si>
  <si>
    <t>Штатив TRI70 (алюм., телескопический)</t>
  </si>
  <si>
    <t>Штатив TRI100 (алюм., элевац.головка)</t>
  </si>
  <si>
    <t>Штатив Leica TRI 120</t>
  </si>
  <si>
    <t>Адаптер TA360 (for Leica TRI100)</t>
  </si>
  <si>
    <t>Очки GLB30 (для лазерных приборов)</t>
  </si>
  <si>
    <t>Адаптер FTA360 для штатива TRI100</t>
  </si>
  <si>
    <t>Адаптер Leica FTA360-S</t>
  </si>
  <si>
    <t>828427 </t>
  </si>
  <si>
    <t>Кейс LEICA для крепления DST 360</t>
  </si>
  <si>
    <t>Лазерный нивелир LINO</t>
  </si>
  <si>
    <t>Аксессуары для Lino</t>
  </si>
  <si>
    <t>Фотоприемник RGR200</t>
  </si>
  <si>
    <t>Измерительная система Leica 3D Disto</t>
  </si>
  <si>
    <t>Измерит. сист. LEICA 3D Disto (Windows)</t>
  </si>
  <si>
    <t>Аксессуары для 3D Disto</t>
  </si>
  <si>
    <t>Пульт управления RM100 для 3D DISTO</t>
  </si>
  <si>
    <t>Оптические нивелиры Leica NA</t>
  </si>
  <si>
    <t>Нивелир NA320</t>
  </si>
  <si>
    <t>Нивелир NA324</t>
  </si>
  <si>
    <t>Нивелир NA332</t>
  </si>
  <si>
    <t>Нивелир NA520</t>
  </si>
  <si>
    <t>Нивелир NA524</t>
  </si>
  <si>
    <t>Нивелир NA532</t>
  </si>
  <si>
    <t>Нивелир NA720</t>
  </si>
  <si>
    <t>Нивелир NA724</t>
  </si>
  <si>
    <t>Нивелир оптический  Leica NA730plus</t>
  </si>
  <si>
    <t>Аксессуары для NA</t>
  </si>
  <si>
    <t>Штатив CTP104 (алюм., плоская головка)</t>
  </si>
  <si>
    <t>Рейка CLR102 (5м, E-, ММ, телеск. алюм.)</t>
  </si>
  <si>
    <t>Штатив GST20 (дерев., тяжелый, плоская г</t>
  </si>
  <si>
    <t>Штатив GST40 (дерев., тяжелый)</t>
  </si>
  <si>
    <t>Рейка GPLE2N (2м, инварная)</t>
  </si>
  <si>
    <t>Упор реечный GSL3 (GPCL3,GPLE3N)</t>
  </si>
  <si>
    <t>Футляр GVP469 (GPLE2N/GPCL2; двойной)</t>
  </si>
  <si>
    <t>Футляр GVP470 (GPLE3N/GPCL3; двойной)</t>
  </si>
  <si>
    <t>Насадка микрометрическая GPM3</t>
  </si>
  <si>
    <t>Насадка окулярная FOK73 (40x)</t>
  </si>
  <si>
    <t>Аксессуары для Sprinter</t>
  </si>
  <si>
    <t>Рейка GSS111 (5м, E-, штрих-код, телеск.</t>
  </si>
  <si>
    <t>Рейка GSS113 (3м, E-, штрих-код, фибергл</t>
  </si>
  <si>
    <t>Кабель GEV222 для передачи данных</t>
  </si>
  <si>
    <t>Ротационные нивелиры Leica Rugby</t>
  </si>
  <si>
    <t>Фотоприемник Rod Eye 140</t>
  </si>
  <si>
    <t>Фотоприемник Rod Eye 160</t>
  </si>
  <si>
    <t>Аккумулятор Totex A600</t>
  </si>
  <si>
    <t>Марка магнитная (Rugby)</t>
  </si>
  <si>
    <t>Регулируемый отвес RGK OM-630 маркшейдерский со съёмным шнуром 630 гр.</t>
  </si>
  <si>
    <t xml:space="preserve">Опт-2 </t>
  </si>
  <si>
    <t>Цена ОПТ с НДС</t>
  </si>
  <si>
    <t>2+1 года</t>
  </si>
  <si>
    <t>Поверка или калибровка на дальномер</t>
  </si>
  <si>
    <t xml:space="preserve">1 год </t>
  </si>
  <si>
    <t>Кронштейн в комплекте с двумя винтами для модернизации FTA360 в FTA360-S</t>
  </si>
  <si>
    <t>Поверка Свидетельство на Измерительную систему</t>
  </si>
  <si>
    <t>Поверка Свидетельство на Оптический нивелир</t>
  </si>
  <si>
    <t>Поверка Свидетельство на Ротационный нивелир</t>
  </si>
  <si>
    <t>https://www.rusgeocom.ru/products/stroitelnyj-uroven-rgk-u7040</t>
  </si>
  <si>
    <t>https://www.rusgeocom.ru/products/stroitelnyj-uroven-rgk-u7060</t>
  </si>
  <si>
    <t>https://www.rusgeocom.ru/products/stroitelnyj-uroven-rgk-u7080</t>
  </si>
  <si>
    <t>https://www.rusgeocom.ru/products/stroitelnyj-uroven-rgk-u7100</t>
  </si>
  <si>
    <t>https://www.rusgeocom.ru/products/stroitelnyj-uroven-rgk-u7150</t>
  </si>
  <si>
    <t>https://www.rusgeocom.ru/products/stroitelnyj-uroven-rgk-u7200</t>
  </si>
  <si>
    <t>https://www.rusgeocom.ru/products/stroitelnyj-uroven-rgk-u6040</t>
  </si>
  <si>
    <t>https://www.rusgeocom.ru/products/stroitelnyj-uroven-rgk-u6060</t>
  </si>
  <si>
    <t>https://www.rusgeocom.ru/products/stroitelnyj-uroven-rgk-u6080</t>
  </si>
  <si>
    <t>https://www.rusgeocom.ru/products/stroitelnyj-uroven-rgk-u6100</t>
  </si>
  <si>
    <t>https://www.rusgeocom.ru/products/stroitelnyj-uroven-rgk-u5020</t>
  </si>
  <si>
    <t>https://www.rusgeocom.ru/products/stroitelnyj-uroven-rgk-u5040</t>
  </si>
  <si>
    <t>https://www.rusgeocom.ru/products/stroitelnyj-uroven-rgk-u5060</t>
  </si>
  <si>
    <t>https://www.rusgeocom.ru/products/stroitelnyj-uroven-rgk-u5080</t>
  </si>
  <si>
    <t>https://www.rusgeocom.ru/products/stroitelnyj-uroven-rgk-u5100</t>
  </si>
  <si>
    <t>https://www.rusgeocom.ru/products/stroitelnyj-uroven-rgk-u5150</t>
  </si>
  <si>
    <t>https://www.rusgeocom.ru/products/stroitelnyj-uroven-rgk-u5200</t>
  </si>
  <si>
    <t>https://www.rusgeocom.ru/products/stroitelnyj-uroven-rgk-u4040</t>
  </si>
  <si>
    <t>https://www.rusgeocom.ru/products/stroitelnyj-uroven-rgk-u4060</t>
  </si>
  <si>
    <t>https://www.rusgeocom.ru/products/stroitelnyj-uroven-rgk-u4080</t>
  </si>
  <si>
    <t>https://www.rusgeocom.ru/products/stroitelnyj-uroven-rgk-u4100</t>
  </si>
  <si>
    <t>https://www.rusgeocom.ru/products/stroitelnyj-uroven-rgk-u4150</t>
  </si>
  <si>
    <t>https://www.rusgeocom.ru/products/stroitelnyj-uroven-rgk-u2040</t>
  </si>
  <si>
    <t>https://www.rusgeocom.ru/products/stroitelnyj-uroven-rgk-u2060</t>
  </si>
  <si>
    <t>https://www.rusgeocom.ru/products/stroitelnyj-uroven-rgk-u2080</t>
  </si>
  <si>
    <t>https://www.rusgeocom.ru/products/stroitelnyj-uroven-rgk-u2100</t>
  </si>
  <si>
    <t>https://www.rusgeocom.ru/products/stroitelnyj-uroven-rgk-u2150</t>
  </si>
  <si>
    <t>https://www.rusgeocom.ru/products/stroitelnyj-uroven-rgk-u3060</t>
  </si>
  <si>
    <t>https://www.rusgeocom.ru/products/stroitelnyj-uroven-rgk-u25</t>
  </si>
  <si>
    <t>https://www.rusgeocom.ru/products/elektronnyy-uroven-rgk-u5960</t>
  </si>
  <si>
    <t>https://www.rusgeocom.ru/products/elektronnyy-uglomer-rgk-u-66</t>
  </si>
  <si>
    <t>https://www.rusgeocom.ru/products/uklonomer-rgk-u27</t>
  </si>
  <si>
    <t>https://www.rusgeocom.ru/products/elektronnyy-uglomer-rgk-al-60</t>
  </si>
  <si>
    <t>https://www.rusgeocom.ru/products/elektronnyy-uglomer-rgk-a-20</t>
  </si>
  <si>
    <t>https://www.rusgeocom.ru/products/elektronnyy-uglomer-rgk-a-30</t>
  </si>
  <si>
    <t>https://www.rusgeocom.ru/products/elektronnyy-uglomer-rgk-a-50</t>
  </si>
  <si>
    <t>https://www.rusgeocom.ru/products/elektronnyy-uglomer-rgk-az-30</t>
  </si>
  <si>
    <t>https://www.rusgeocom.ru/products/elektronnyy-uglomer-rgk-az-40</t>
  </si>
  <si>
    <t>https://www.rusgeocom.ru/products/opticheskij-nivelir-rgk-c-20</t>
  </si>
  <si>
    <t>https://www.rusgeocom.ru/products/opticheskij-nivelir-rgk-c-20-s-poverkoy</t>
  </si>
  <si>
    <t>https://www.rusgeocom.ru/products/opticheskij-nivelir-rgk-c-24</t>
  </si>
  <si>
    <t>https://www.rusgeocom.ru/products/opticheskij-nivelir-rgk-c-24-s-poverkoy</t>
  </si>
  <si>
    <t>https://www.rusgeocom.ru/products/nivelir-rgk-c-28</t>
  </si>
  <si>
    <t>https://www.rusgeocom.ru/products/nivelir-rgk-c-28-s-poverkoy</t>
  </si>
  <si>
    <t>https://www.rusgeocom.ru/products/opticheskij-nivelir-rgk-c-32</t>
  </si>
  <si>
    <t>https://www.rusgeocom.ru/products/opticheskij-nivelir-rgk-c-32-s-poverkoy</t>
  </si>
  <si>
    <t>https://www.rusgeocom.ru/products/opticheskij-nivelir-rgk-n-24</t>
  </si>
  <si>
    <t>https://www.rusgeocom.ru/products/opticheskij-nivelir-rgk-n-24-s-poverkoy</t>
  </si>
  <si>
    <t>https://www.rusgeocom.ru/products/opticheskij-nivelir-rgk-n-32</t>
  </si>
  <si>
    <t>https://www.rusgeocom.ru/products/opticheskij-nivelir-rgk-n-32-s-poverkoy</t>
  </si>
  <si>
    <t>https://www.rusgeocom.ru/products/opticheskij-nivelir-rgk-n-38</t>
  </si>
  <si>
    <t>https://www.rusgeocom.ru/products/opticheskij-nivelir-rgk-n-38-s-poverkoy</t>
  </si>
  <si>
    <t>https://www.rusgeocom.ru/products/opticheskij-nivelir-rgk-n-55</t>
  </si>
  <si>
    <t>https://www.rusgeocom.ru/products/opticheskij-nivelir-rgk-n-55-s-poverkoy</t>
  </si>
  <si>
    <t>https://www.rusgeocom.ru/products/lazernyj-dalnomer-rgk-dl50</t>
  </si>
  <si>
    <t>https://www.rusgeocom.ru/products/lazernyj-dalnomer-rgk-dl70</t>
  </si>
  <si>
    <t>https://www.rusgeocom.ru/products/lazernyj-dalnomer-rgk-dl100</t>
  </si>
  <si>
    <t>https://www.rusgeocom.ru/products/lazernyj-dalnomer-rgk-dl50g</t>
  </si>
  <si>
    <t>https://www.rusgeocom.ru/products/lazernyj-dalnomer-rgk-dl70g</t>
  </si>
  <si>
    <t>https://www.rusgeocom.ru/products/lazernyj-dalnomer-rgk-dl100g</t>
  </si>
  <si>
    <t>https://www.rusgeocom.ru/products/lazernaya-ruletka-rgk-d30-new</t>
  </si>
  <si>
    <t>https://www.rusgeocom.ru/products/dalnomer-rgk-d50</t>
  </si>
  <si>
    <t>https://www.rusgeocom.ru/products/dalnomer-rgk-d60</t>
  </si>
  <si>
    <t>https://www.rusgeocom.ru/products/dalnomer-rgk-d80</t>
  </si>
  <si>
    <t>https://www.rusgeocom.ru/products/lazernaya-ruletka-rgk-d100</t>
  </si>
  <si>
    <t>https://www.rusgeocom.ru/products/lazernyj-dalnomer-rgk-d120</t>
  </si>
  <si>
    <t>https://www.rusgeocom.ru/products/opticheskij-dalnomer-rgk-d600</t>
  </si>
  <si>
    <t>https://www.rusgeocom.ru/products/opticheskij-dalnomer-rgk-d1000</t>
  </si>
  <si>
    <t>https://www.rusgeocom.ru/products/dalnomer-rgk-d1500</t>
  </si>
  <si>
    <t>https://www.rusgeocom.ru/products/lazernyj-uroven-rgk-ml-11</t>
  </si>
  <si>
    <t>https://www.rusgeocom.ru/products/lazernyj-uroven-rgk-ml-11g</t>
  </si>
  <si>
    <t>https://www.rusgeocom.ru/products/lazernyj-uroven-rgk-ml-21</t>
  </si>
  <si>
    <t>https://www.rusgeocom.ru/products/lazernyj-uroven-rgk-ml-31g</t>
  </si>
  <si>
    <t>https://www.rusgeocom.ru/products/lazernyj-uroven-rgk-lp-103</t>
  </si>
  <si>
    <t>https://www.rusgeocom.ru/products/lazernyj-nivelir-rgk-lp-106-new</t>
  </si>
  <si>
    <t>https://www.rusgeocom.ru/products/lazernyj-uroven-rgk-pr-81</t>
  </si>
  <si>
    <t>https://www.rusgeocom.ru/products/lazernyj-uroven-rgk-pr-81g</t>
  </si>
  <si>
    <t>https://www.rusgeocom.ru/products/lazernyj-uroven-rgk-lp-52</t>
  </si>
  <si>
    <t>https://www.rusgeocom.ru/products/lazernyj-uroven-rgk-ul-360</t>
  </si>
  <si>
    <t>https://www.rusgeocom.ru/products/lazernyj-uroven-rgk-pr-2m</t>
  </si>
  <si>
    <t>https://www.rusgeocom.ru/products/lazernyj-uroven-rgk-pr-3m</t>
  </si>
  <si>
    <t>https://www.rusgeocom.ru/products/lazernyj-uroven-rgk-pr-3r</t>
  </si>
  <si>
    <t>https://www.rusgeocom.ru/products/lazernyj-uroven-rgk-pr-3g</t>
  </si>
  <si>
    <t>https://www.rusgeocom.ru/products/lazernyj-uroven-rgk-pr-38r</t>
  </si>
  <si>
    <t>https://www.rusgeocom.ru/products/lazernyj-uroven-rgk-pr-38g</t>
  </si>
  <si>
    <t>https://www.rusgeocom.ru/products/lazernyj-uroven-rgk-pr-3a</t>
  </si>
  <si>
    <t>https://www.rusgeocom.ru/products/lazernyj-uroven-rgk-lp-62</t>
  </si>
  <si>
    <t>https://www.rusgeocom.ru/products/lazernyj-uroven-rgk-lp-62g</t>
  </si>
  <si>
    <t>https://www.rusgeocom.ru/products/lazernyj-uroven-rgk-lp-64</t>
  </si>
  <si>
    <t>https://www.rusgeocom.ru/products/lazernyj-uroven-rgk-lp-64g</t>
  </si>
  <si>
    <t>https://www.rusgeocom.ru/products/lazernyy-uroven-rgk-lp-72</t>
  </si>
  <si>
    <t>https://www.rusgeocom.ru/products/lazernyy-uroven-rgk-lp-74</t>
  </si>
  <si>
    <t>https://www.rusgeocom.ru/products/lazernyy-uroven-rgk-lp-74g</t>
  </si>
  <si>
    <t>https://www.rusgeocom.ru/products/lazernyj-uroven-rgk-ul-11</t>
  </si>
  <si>
    <t>https://www.rusgeocom.ru/products/lazernyj-uroven-rgk-ul-21</t>
  </si>
  <si>
    <t>https://www.rusgeocom.ru/products/lazernyj-uroven-rgk-ul-21w</t>
  </si>
  <si>
    <t>https://www.rusgeocom.ru/products/lazernyj-uroven-rgk-ul-41</t>
  </si>
  <si>
    <t>https://www.rusgeocom.ru/products/lazernyj-uroven-rgk-ul-41w</t>
  </si>
  <si>
    <t>https://www.rusgeocom.ru/products/lazernyj-uroven-rgk-ul-443</t>
  </si>
  <si>
    <t>https://www.rusgeocom.ru/products/lazernyj-nivelir-rgk-ul_44w</t>
  </si>
  <si>
    <t>https://www.rusgeocom.ru/products/lazernyj-uroven-rgk-ul-44w-black</t>
  </si>
  <si>
    <t>https://www.rusgeocom.ru/products/rotatsionnyj-nivelir-rgk-sp-100</t>
  </si>
  <si>
    <t>https://www.rusgeocom.ru/products/lazernyj-uroven-rgk-sp310</t>
  </si>
  <si>
    <t>https://www.rusgeocom.ru/products/lazernyj-uroven-rgk-sp-400</t>
  </si>
  <si>
    <t>https://www.rusgeocom.ru/products/lazernyj-uroven-rgk-sp-400g</t>
  </si>
  <si>
    <t>https://www.rusgeocom.ru/products/rotatsionnyy-nivelir-rgk-sp-500</t>
  </si>
  <si>
    <t>https://www.rusgeocom.ru/products/lazernyj-uroven-rgk-sp-610</t>
  </si>
  <si>
    <t>https://www.rusgeocom.ru/products/lazernyj-uroven-rgk-sp-800</t>
  </si>
  <si>
    <t>https://www.rusgeocom.ru/products/rejka-nivelirnaya-rgk-lr-2</t>
  </si>
  <si>
    <t>https://www.rusgeocom.ru/products/shtanga-upor-rgk-cg-1</t>
  </si>
  <si>
    <t>https://www.rusgeocom.ru/products/shtanga-upor-rgk-cg-2</t>
  </si>
  <si>
    <t>https://www.rusgeocom.ru/products/naklonnaya-ploschadka-rgk-np-1</t>
  </si>
  <si>
    <t>https://www.rusgeocom.ru/products/naklonnaya-ploschadka-rgk-np-2</t>
  </si>
  <si>
    <t>https://www.rusgeocom.ru/products/mishen-rgk-tp-1-krasnaya</t>
  </si>
  <si>
    <t>https://www.rusgeocom.ru/products/mishen-rgk-tp-6-zelyonaya</t>
  </si>
  <si>
    <t>https://www.rusgeocom.ru/products/krasnye-ochki-dlya-raboty-s-lazernymi-priborami-rgk</t>
  </si>
  <si>
    <t>https://www.rusgeocom.ru/products/zelyonye-ochki-rgk</t>
  </si>
  <si>
    <t>https://www.rusgeocom.ru/products/prozrachnye-ochki-rgk</t>
  </si>
  <si>
    <t>https://www.rusgeocom.ru/products/priemnik-izlucheniya-rgk-ld-8</t>
  </si>
  <si>
    <t>https://www.rusgeocom.ru/products/priemnik-izlucheniya-rgk-ld-5</t>
  </si>
  <si>
    <t>https://www.rusgeocom.ru/products/priemnik-izluchenija-rgk-ld-9</t>
  </si>
  <si>
    <t>https://www.rusgeocom.ru/products/priemnik-izlucheniya-rgk-ld-26</t>
  </si>
  <si>
    <t>https://www.rusgeocom.ru/products/priemnik-izlucheniya-rgk-ld-28</t>
  </si>
  <si>
    <t>https://www.rusgeocom.ru/products/priemnik-izluchenija-rgk-ld-88</t>
  </si>
  <si>
    <t>https://www.rusgeocom.ru/products/perehodnik-rgk-s-5-8-na-1-4-foto</t>
  </si>
  <si>
    <t>https://www.rusgeocom.ru/products/vint-perehodnik-1-4-foto-na-5-8</t>
  </si>
  <si>
    <t>https://www.rusgeocom.ru/products/perehodnik-rgk-naklonnyy-sharikovyy-5-8-na-1-4-foto</t>
  </si>
  <si>
    <t>https://www.rusgeocom.ru/products/podemnaya-platforma-dlya-lazernykh-postroiteley-rgk-platform</t>
  </si>
  <si>
    <t>https://www.rusgeocom.ru/products/kronshtejn-magnitnyj-rgk-k-1</t>
  </si>
  <si>
    <t>https://www.rusgeocom.ru/products/kronshtejn-magnitnyj-rgk-k-2</t>
  </si>
  <si>
    <t>https://www.rusgeocom.ru/products/treger-rgk-k-3</t>
  </si>
  <si>
    <t>https://www.rusgeocom.ru/products/kronshtejn-rgk-k-4</t>
  </si>
  <si>
    <t>https://www.rusgeocom.ru/products/kreplenie-universalnoe-rgk-k-5-universal-clamp</t>
  </si>
  <si>
    <t>https://www.rusgeocom.ru/products/kronstein-rgk-k7</t>
  </si>
  <si>
    <t>https://www.rusgeocom.ru/products/kronshtejn-rgk-wb-1</t>
  </si>
  <si>
    <t>https://www.rusgeocom.ru/products/elektronnyj-teodolit-rgk-t-20</t>
  </si>
  <si>
    <t>https://www.rusgeocom.ru/products/elektronnyj-teodolit-rgk-t-20-s-poverkoy</t>
  </si>
  <si>
    <t>https://www.rusgeocom.ru/products/elektronnyj-teodolit-rgk-t-05</t>
  </si>
  <si>
    <t>https://www.rusgeocom.ru/products/elektronnyj-teodolit-rgk-t-05-s-poverkoy</t>
  </si>
  <si>
    <t>https://www.rusgeocom.ru/products/elektronnyj-teodolit-rgk-t-02-lazernyy-otves</t>
  </si>
  <si>
    <t>https://www.rusgeocom.ru/products/elektronnyj-teodolit-rgk-t-02-s-poverkoy</t>
  </si>
  <si>
    <t>https://www.rusgeocom.ru/products/elektronnyj-teodolit-rgk-t-02-s-lazernym-tseleukazatelem</t>
  </si>
  <si>
    <t>https://www.rusgeocom.ru/products/elektronnyj-teodolit-rgk-t-02-s-lazernym-tseleukazatelem-s-poverkoy</t>
  </si>
  <si>
    <t>https://www.rusgeocom.ru/products/nasadka-okulyarnaya-tz-01</t>
  </si>
  <si>
    <t>https://www.rusgeocom.ru/products/okulyarnaya-nasadka-dlya-teodolita-z2</t>
  </si>
  <si>
    <t>https://www.rusgeocom.ru/products/pribor-vertikalnogo-proektirovaniya-rgk-v100</t>
  </si>
  <si>
    <t>https://www.rusgeocom.ru/products/pribor-vertikalnogo-proektirovaniya-rgk-v200</t>
  </si>
  <si>
    <t>https://www.rusgeocom.ru/products/paletka-dlya-pvp</t>
  </si>
  <si>
    <t>https://www.rusgeocom.ru/products/rejka-nivelirnaya-rgk-ts-3</t>
  </si>
  <si>
    <t>https://www.rusgeocom.ru/products/rejka-nivelirnaya-rgk-ts-4</t>
  </si>
  <si>
    <t>https://www.rusgeocom.ru/products/rejka-nivelirnaya-rgk-ts-5</t>
  </si>
  <si>
    <t>https://www.rusgeocom.ru/products/rejka-nivelirnaya-rgk-ts-7</t>
  </si>
  <si>
    <t>https://www.rusgeocom.ru/products/knopka-dlya-rejki-teleskopicheskoj-rgk</t>
  </si>
  <si>
    <t>https://www.rusgeocom.ru/products/reyka-nivelirnaya-rgk-fb-3</t>
  </si>
  <si>
    <t>https://www.rusgeocom.ru/products/reyka-nivelirnaya-rgk-fb-4</t>
  </si>
  <si>
    <t>https://www.rusgeocom.ru/products/reyka-nivelirnaya-rgk-fb-5</t>
  </si>
  <si>
    <t>https://www.rusgeocom.ru/products/izmeritelnaya-teleskopicheskaya-lineyka-rgk-tms-3</t>
  </si>
  <si>
    <t>https://www.rusgeocom.ru/products/izmeritelnaya-teleskopicheskaya-lineyka-rgk-tms-5</t>
  </si>
  <si>
    <t>https://www.rusgeocom.ru/products/shtativ-rgk-let-150</t>
  </si>
  <si>
    <t>https://www.rusgeocom.ru/products/shtativ-rgk-let-170</t>
  </si>
  <si>
    <t>https://www.rusgeocom.ru/products/shtativ-rgk-f130</t>
  </si>
  <si>
    <t>https://www.rusgeocom.ru/products/shtativ-rgk-f170</t>
  </si>
  <si>
    <t>https://www.rusgeocom.ru/products/shtativ-rgk-st-330</t>
  </si>
  <si>
    <t>https://www.rusgeocom.ru/products/shtativ-rgk-sh-170</t>
  </si>
  <si>
    <t>https://www.rusgeocom.ru/products/shtativ-rgk-sh-190</t>
  </si>
  <si>
    <t>https://www.rusgeocom.ru/products/shtativ-rgk-sh-230</t>
  </si>
  <si>
    <t>https://www.rusgeocom.ru/products/shtativ-rgk-sh-300</t>
  </si>
  <si>
    <t>https://www.rusgeocom.ru/products/shtativ-rgk-sh-340</t>
  </si>
  <si>
    <t>https://www.rusgeocom.ru/products/aluminievyj-shtativ-rgk-s6-n</t>
  </si>
  <si>
    <t>https://www.rusgeocom.ru/products/shtativ-rgk-s6-d</t>
  </si>
  <si>
    <t>https://www.rusgeocom.ru/products/chehol-dlya-nivelirnyh-shtativov-rgk-che-120</t>
  </si>
  <si>
    <t>https://www.rusgeocom.ru/products/shtativ-rgk-s6</t>
  </si>
  <si>
    <t>https://www.rusgeocom.ru/products/shtativ-rgk-s6-z</t>
  </si>
  <si>
    <t>https://www.rusgeocom.ru/products/shtativ-rgk-s8-p</t>
  </si>
  <si>
    <t>https://www.rusgeocom.ru/products/shtativ-rgk-sjw30</t>
  </si>
  <si>
    <t>https://www.rusgeocom.ru/products/shtativ-rgk-sjw60</t>
  </si>
  <si>
    <t>https://www.rusgeocom.ru/products/fiberglasovyy-shtativ-rgk-st10</t>
  </si>
  <si>
    <t>https://www.rusgeocom.ru/products/fiberglasovyy-shtativ-rgk-st20</t>
  </si>
  <si>
    <t>https://www.rusgeocom.ru/products/fiberglasovyy-shtativ-rgk-st20r</t>
  </si>
  <si>
    <t>https://www.rusgeocom.ru/products/chehol-rgk-che-140-dlya-universalnyh-shtativov</t>
  </si>
  <si>
    <t>https://www.rusgeocom.ru/products/rasporka-dlya-shtativa-rgk-tgf20</t>
  </si>
  <si>
    <t>https://www.rusgeocom.ru/products/tripod-rgk-gm-3a</t>
  </si>
  <si>
    <t>https://www.rusgeocom.ru/products/bipod-rgk-gm-2a</t>
  </si>
  <si>
    <t>https://www.rusgeocom.ru/products/bipod-dlya-reek-rgk-gm-2d-a</t>
  </si>
  <si>
    <t>https://www.rusgeocom.ru/products/bipod-dlya-reek-rgk-gm-2d-b</t>
  </si>
  <si>
    <t>https://www.rusgeocom.ru/products/minibipod-rgk-mb-25</t>
  </si>
  <si>
    <t>https://www.rusgeocom.ru/products/tripod-rgk-sjr10</t>
  </si>
  <si>
    <t>https://www.rusgeocom.ru/products/veha-rgk-cls15</t>
  </si>
  <si>
    <t>https://www.rusgeocom.ru/products/veha-teleskopicheskaya-rgk-cls25-dl</t>
  </si>
  <si>
    <t>https://www.rusgeocom.ru/products/veha-teleskopicheskaya-rgk-cls36-dl</t>
  </si>
  <si>
    <t>https://www.rusgeocom.ru/products/veha-teleskopicheskaya-rgk-cls25-sl</t>
  </si>
  <si>
    <t>https://www.rusgeocom.ru/products/veha-rgk-cls36-sl</t>
  </si>
  <si>
    <t>https://www.rusgeocom.ru/products/veha-teleskopicheskaya-rgk-cls46-sl</t>
  </si>
  <si>
    <t>https://www.rusgeocom.ru/products/veha-teleskopicheskaya-rgk-cls46-cl-cls-16</t>
  </si>
  <si>
    <t>https://www.rusgeocom.ru/products/veha-teleskopicheskaya-rgk-cls50-sl</t>
  </si>
  <si>
    <t>https://www.rusgeocom.ru/products/veha-rgk-gls-25</t>
  </si>
  <si>
    <t>https://www.rusgeocom.ru/products/veha-rgk-gls-20</t>
  </si>
  <si>
    <t>https://www.rusgeocom.ru/products/veha-teleskopicheskaya-rgk-cls25-fg</t>
  </si>
  <si>
    <t>https://www.rusgeocom.ru/products/veha-teleskopicheskaya-rgk-cls36-fg</t>
  </si>
  <si>
    <t>https://www.rusgeocom.ru/products/veha-teleskopicheskaya-rgk-cls46-fg</t>
  </si>
  <si>
    <t>https://www.rusgeocom.ru/products/miniveha-rgk-cls039</t>
  </si>
  <si>
    <t>https://www.rusgeocom.ru/products/miniprizma-rgk-hdmini-103</t>
  </si>
  <si>
    <t>https://www.rusgeocom.ru/products/miniprizma-rgk-hdmini-104-0</t>
  </si>
  <si>
    <t>https://www.rusgeocom.ru/products/miniprizma-rgk-hdmini-105</t>
  </si>
  <si>
    <t>https://www.rusgeocom.ru/products/miniprizma-rgk-hdmini-109</t>
  </si>
  <si>
    <t>https://www.rusgeocom.ru/products/miniprizma-rgk-mp-108</t>
  </si>
  <si>
    <t>https://www.rusgeocom.ru/products/otrazhatel-rgk-optima</t>
  </si>
  <si>
    <t>https://www.rusgeocom.ru/products/otrazhatel-rgk-optima-l-s-diodnoj-impulsnoj-podsvetkoj</t>
  </si>
  <si>
    <t>https://www.rusgeocom.ru/products/otrazhatel-rgk-optima-s</t>
  </si>
  <si>
    <t>https://www.rusgeocom.ru/products/krugovaya-mini-prizma-rgk-crz4-360</t>
  </si>
  <si>
    <t>https://www.rusgeocom.ru/products/odnoprizmennaya-sistema-rgk-hd18-v-kejse</t>
  </si>
  <si>
    <t>https://www.rusgeocom.ru/products/trehprizmennaya-sistema-rgk-hd34</t>
  </si>
  <si>
    <t>https://www.rusgeocom.ru/products/otrazhatel-plenochnyj-rgk-30-30-mm-42-sht</t>
  </si>
  <si>
    <t>https://www.rusgeocom.ru/products/otrazhatel-plenochnyj-rgk-50-50-mm-16-sht</t>
  </si>
  <si>
    <t>https://www.rusgeocom.ru/products/otrazhatel-plenochnyj-rgk-90-90-mm-4-sht</t>
  </si>
  <si>
    <t>https://www.rusgeocom.ru/products/otves-nityanoy-rgk-dlya-opticheskogo-nivelira</t>
  </si>
  <si>
    <t>https://www.rusgeocom.ru/products/otves-marksheyderskiy-rgk-om-250</t>
  </si>
  <si>
    <t>https://www.rusgeocom.ru/products/otves-marksheyderskiy-rgk-om-630</t>
  </si>
  <si>
    <t>https://www.rusgeocom.ru/products/adapter-rgk-ep-20</t>
  </si>
  <si>
    <t>https://www.rusgeocom.ru/products/universalnaya-sektsiya-rgk-ep-25</t>
  </si>
  <si>
    <t>https://www.rusgeocom.ru/products/universalnaya-sektsiya-rgk-ep-30</t>
  </si>
  <si>
    <t>https://www.rusgeocom.ru/products/universalnaya-sektsiya-rgk-ep-50</t>
  </si>
  <si>
    <t>https://www.rusgeocom.ru/products/universalnaya-sektsiya-rgk-ep-100</t>
  </si>
  <si>
    <t>https://www.rusgeocom.ru/products/adapter-dlya-udliniteley-vekh-rgk-m58-f58</t>
  </si>
  <si>
    <t>https://www.rusgeocom.ru/products/vint-stanovoj-m16-39mm</t>
  </si>
  <si>
    <t>https://www.rusgeocom.ru/products/vint-stanovoj-m16-32mm</t>
  </si>
  <si>
    <t>https://www.rusgeocom.ru/products/vint-stanovoj-5-8-39mm</t>
  </si>
  <si>
    <t>https://www.rusgeocom.ru/products/vint-stanovoj-5-8-32mm</t>
  </si>
  <si>
    <t>https://www.rusgeocom.ru/products/adapter-rgk-qra-1</t>
  </si>
  <si>
    <t>https://www.rusgeocom.ru/products/adapter-rgk-qra-2</t>
  </si>
  <si>
    <t>https://www.rusgeocom.ru/products/adapter-rgk-qra-3</t>
  </si>
  <si>
    <t>https://www.rusgeocom.ru/products/kreplenie-kontrollera-rgk-ts-2</t>
  </si>
  <si>
    <t>https://www.rusgeocom.ru/products/kreplenie-kontrollera-rgk-ts-3</t>
  </si>
  <si>
    <t>https://www.rusgeocom.ru/products/komplekt-vneshnego-pitaniya-dlya-takheometrov-i-gnss-rgk-eps-7</t>
  </si>
  <si>
    <t>https://www.rusgeocom.ru/products/treger-rgk-aj10</t>
  </si>
  <si>
    <t>https://www.rusgeocom.ru/products/treger-rgk-aj12</t>
  </si>
  <si>
    <t>https://www.rusgeocom.ru/products/treger-rgk-aj10-d</t>
  </si>
  <si>
    <t>https://www.rusgeocom.ru/products/treger-rgk-aj12-d-black</t>
  </si>
  <si>
    <t>https://www.rusgeocom.ru/products/treger-rgk-aj-12l</t>
  </si>
  <si>
    <t>https://www.rusgeocom.ru/products/adapter-tregera-rgk-al-1</t>
  </si>
  <si>
    <t>https://www.rusgeocom.ru/products/adapter-tregera-rgk-al-3</t>
  </si>
  <si>
    <t>https://www.rusgeocom.ru/products/adapter-tregera-s-opticheskim-tsentrirom-rgk-al10-d</t>
  </si>
  <si>
    <t>https://www.rusgeocom.ru/products/adapter-tregera-rgk-crt-13</t>
  </si>
  <si>
    <t>https://www.rusgeocom.ru/products/ryukzak-universalnyj-rgk-bts-2-dlya-taheometra</t>
  </si>
  <si>
    <t>https://www.rusgeocom.ru/products/rukzak-dlja-taheometra-rgk-bts-5</t>
  </si>
  <si>
    <t>https://www.rusgeocom.ru/products/zhilet-signalnyy-rgk-jl-s</t>
  </si>
  <si>
    <t>https://www.rusgeocom.ru/products/zhilet-signalnyy-rgk-jl-m</t>
  </si>
  <si>
    <t>https://www.rusgeocom.ru/products/zhilet-signalnyy-rgk-jl-l</t>
  </si>
  <si>
    <t>https://www.rusgeocom.ru/products/zhilet-signalnyj-rgk-jl</t>
  </si>
  <si>
    <t>https://www.rusgeocom.ru/products/kompas-rgk-tk-45</t>
  </si>
  <si>
    <t>https://www.rusgeocom.ru/products/kompas-rgk-tk-60</t>
  </si>
  <si>
    <t>https://www.rusgeocom.ru/products/kompas-rgk-dql-7</t>
  </si>
  <si>
    <t>https://www.rusgeocom.ru/products/bussol-rgk-dql-8</t>
  </si>
  <si>
    <t>https://www.rusgeocom.ru/products/kompas-gorno-geologicheskij-rgk-dql-2a</t>
  </si>
  <si>
    <t>https://www.rusgeocom.ru/products/kompas-rgk-dql-16</t>
  </si>
  <si>
    <t>https://www.rusgeocom.ru/products/bussol-rgk-dql100</t>
  </si>
  <si>
    <t>https://www.rusgeocom.ru/products/bussol-teodolit-rgk-bg-12</t>
  </si>
  <si>
    <t>https://www.rusgeocom.ru/products/metalloiskatel-rgk-md-10</t>
  </si>
  <si>
    <t>https://www.rusgeocom.ru/products/elektronnyy-shtangentsirkul-rgk-sc15</t>
  </si>
  <si>
    <t>https://www.rusgeocom.ru/products/ruletka-rgk-r-2</t>
  </si>
  <si>
    <t>https://www.rusgeocom.ru/products/ruletka-rgk-rl8</t>
  </si>
  <si>
    <t>https://www.rusgeocom.ru/products/ruletka-rgk-rl5</t>
  </si>
  <si>
    <t>https://www.rusgeocom.ru/products/ruletka-rgk-rl3</t>
  </si>
  <si>
    <t>https://www.rusgeocom.ru/products/ruletka-rgk-r-3</t>
  </si>
  <si>
    <t>https://www.rusgeocom.ru/products/ruletka-rgk-rz50</t>
  </si>
  <si>
    <t>https://www.rusgeocom.ru/products/ruletka-rgk-rm3</t>
  </si>
  <si>
    <t>https://www.rusgeocom.ru/products/ruletka-rgk-r-5</t>
  </si>
  <si>
    <t>https://www.rusgeocom.ru/products/ruletka-rgk-r-10</t>
  </si>
  <si>
    <t>https://www.rusgeocom.ru/products/ruletka-rgk-r-20</t>
  </si>
  <si>
    <t>https://www.rusgeocom.ru/products/ruletka-rgk-r-30</t>
  </si>
  <si>
    <t>https://www.rusgeocom.ru/products/ruletka-rgk-r-50</t>
  </si>
  <si>
    <t>https://www.rusgeocom.ru/products/ruletka-rgk-r-100</t>
  </si>
  <si>
    <t>https://www.rusgeocom.ru/products/dorozhnoe-koleso-rgk-q16e</t>
  </si>
  <si>
    <t>https://www.rusgeocom.ru/products/dorozhnoe-koleso-rgk-q32e</t>
  </si>
  <si>
    <t>https://www.rusgeocom.ru/products/dorozhnoe-koleso-rgk-q16</t>
  </si>
  <si>
    <t>https://www.rusgeocom.ru/products/dorozhnoe-koleso-rgk-q32</t>
  </si>
  <si>
    <t>https://www.rusgeocom.ru/products/dorozhnoe-koleso-rgk-q64</t>
  </si>
  <si>
    <t>https://www.rusgeocom.ru/products/dorozhnoe-koleso-rgk-q8</t>
  </si>
  <si>
    <t>https://www.rusgeocom.ru/products/dorozhnoe-koleso-rgk-q318</t>
  </si>
  <si>
    <t>https://www.rusgeocom.ru/products/dorozhnoe-koleso-rgk-q5</t>
  </si>
  <si>
    <t>https://www.rusgeocom.ru/products/dorozhnoe-koleso-rgk-q159</t>
  </si>
  <si>
    <t>https://www.rusgeocom.ru/products/chekhol-dlya-dorozhnogo-kolesa-rgk-che-32</t>
  </si>
  <si>
    <t>Измерительные рулетки</t>
  </si>
  <si>
    <t>Аксессуары к лазерным уровням</t>
  </si>
  <si>
    <t>Приборы вертикального проектирования</t>
  </si>
  <si>
    <t>Минипризмы и отражатели</t>
  </si>
  <si>
    <t>Аксессуары геодезия</t>
  </si>
  <si>
    <t>Металлоискатели</t>
  </si>
  <si>
    <t>Штангенциркули</t>
  </si>
  <si>
    <t>Штангенциркуль RGK SC15</t>
  </si>
  <si>
    <t>Новосибирск: (383) 209-52-52, nsk@rusgeocom.ru</t>
  </si>
  <si>
    <t>Точность: 30"</t>
  </si>
  <si>
    <t>Точность: 15"</t>
  </si>
  <si>
    <t>Точность: 5"</t>
  </si>
  <si>
    <t>Точность: 2"</t>
  </si>
  <si>
    <t>3 м</t>
  </si>
  <si>
    <t>5 м</t>
  </si>
  <si>
    <t xml:space="preserve">   </t>
  </si>
  <si>
    <t>алюминий, стекло</t>
  </si>
  <si>
    <t>400 мм, магнит</t>
  </si>
  <si>
    <t>600 мм, магнит</t>
  </si>
  <si>
    <t>800 мм, магнит</t>
  </si>
  <si>
    <t>1000 мм, магнит</t>
  </si>
  <si>
    <t>1500 мм, магнит</t>
  </si>
  <si>
    <t>2000 мм, магнит</t>
  </si>
  <si>
    <t>200 мм, магнит</t>
  </si>
  <si>
    <t>400 мм</t>
  </si>
  <si>
    <t>600 мм</t>
  </si>
  <si>
    <t>800 мм</t>
  </si>
  <si>
    <t>1000 мм</t>
  </si>
  <si>
    <t>1500 мм</t>
  </si>
  <si>
    <t>250 мм</t>
  </si>
  <si>
    <t>от 0°до 360°</t>
  </si>
  <si>
    <t>механическое, 16 см</t>
  </si>
  <si>
    <t>механическое, 32 см</t>
  </si>
  <si>
    <t>механическое, 39 см, тормоз</t>
  </si>
  <si>
    <t>электронное, 16 см</t>
  </si>
  <si>
    <t>электронное, 32 см</t>
  </si>
  <si>
    <t>цифровой, 27 см</t>
  </si>
  <si>
    <t>от 0 до 230°</t>
  </si>
  <si>
    <t>200 мм, от 0°до 360°</t>
  </si>
  <si>
    <t>300 мм, от 0°до 360°</t>
  </si>
  <si>
    <t>500 мм, от 0°до 360°</t>
  </si>
  <si>
    <t>300 мм, от 0°до 225°</t>
  </si>
  <si>
    <t>400 мм, от 0°до 225°</t>
  </si>
  <si>
    <t>2 мм, 20 крат</t>
  </si>
  <si>
    <t>2 мм, 24 крат</t>
  </si>
  <si>
    <t>2 мм, 28 крат</t>
  </si>
  <si>
    <t>1,5 мм, 32 крат</t>
  </si>
  <si>
    <t>0,7 мм, 38 крат</t>
  </si>
  <si>
    <t>0,7 мм, 55 крат</t>
  </si>
  <si>
    <t>50м, 2 мм, угломер</t>
  </si>
  <si>
    <t>70м, 2 мм, угломер</t>
  </si>
  <si>
    <t>100м, 2 мм, угломер</t>
  </si>
  <si>
    <t>50м, 2 мм, угломер, зеленый</t>
  </si>
  <si>
    <t>70м, 2 мм, угломер, зеленый</t>
  </si>
  <si>
    <t>100м, 2 мм, угломер, зеленый</t>
  </si>
  <si>
    <t>30м, 2 мм</t>
  </si>
  <si>
    <t>50м, 2 мм</t>
  </si>
  <si>
    <t>60м, 2 мм</t>
  </si>
  <si>
    <t>80м, 2 мм</t>
  </si>
  <si>
    <t>100м, 2 мм</t>
  </si>
  <si>
    <t>120м, 2 мм</t>
  </si>
  <si>
    <t>600м</t>
  </si>
  <si>
    <t>1000м</t>
  </si>
  <si>
    <t>1500м</t>
  </si>
  <si>
    <t>0,2 мм/м</t>
  </si>
  <si>
    <t>0,2 мм/м, зеленый</t>
  </si>
  <si>
    <t>0,3 мм/м, штатив</t>
  </si>
  <si>
    <t>0,2 мм/м, 360°</t>
  </si>
  <si>
    <t>0,2 мм/м, 360°, зеленый</t>
  </si>
  <si>
    <t>0,2 мм/м, 2х360°</t>
  </si>
  <si>
    <t>0,2 мм/м, 3х360°</t>
  </si>
  <si>
    <t>0,2 мм/м, 3х360°, зеленый</t>
  </si>
  <si>
    <t>3500mah, Li-ion</t>
  </si>
  <si>
    <t>0,1 мм/м</t>
  </si>
  <si>
    <t>5400mah, Li-ion</t>
  </si>
  <si>
    <t>30м, 0,15 мм/м</t>
  </si>
  <si>
    <t>150м, 0,15 мм/м</t>
  </si>
  <si>
    <t>200м, 0,15 мм/м</t>
  </si>
  <si>
    <t>200м, 0,15 мм/м, зеленый</t>
  </si>
  <si>
    <t>250м, 0,1 мм/м</t>
  </si>
  <si>
    <t>300м, 0,1 мм/м</t>
  </si>
  <si>
    <t>400м, 0,05 мм/м</t>
  </si>
  <si>
    <t>900mA</t>
  </si>
  <si>
    <t>2,5 м</t>
  </si>
  <si>
    <t>3,6 м</t>
  </si>
  <si>
    <t>3,6 м + штатив</t>
  </si>
  <si>
    <t>для ротационных нивелиров</t>
  </si>
  <si>
    <t>Мишень RGK TP-1</t>
  </si>
  <si>
    <t>красная</t>
  </si>
  <si>
    <t>Мишень RGK TP-6</t>
  </si>
  <si>
    <t>зелёная</t>
  </si>
  <si>
    <t>на штатив с резьбой 1/4”</t>
  </si>
  <si>
    <t>на штатив с резьбой 5/8”</t>
  </si>
  <si>
    <t>Подъемная платформа RGK Platform</t>
  </si>
  <si>
    <t>для лазерных нивелиров</t>
  </si>
  <si>
    <t>внешняя: 1/4, внутренняя: 5/8</t>
  </si>
  <si>
    <t>резьба: 1/4</t>
  </si>
  <si>
    <t>резьба: 5/8</t>
  </si>
  <si>
    <t>Точность: 20", 30 крат</t>
  </si>
  <si>
    <t>Точность: 5", 30 крат</t>
  </si>
  <si>
    <t>Точность: 2", 30 крат</t>
  </si>
  <si>
    <t>Точность: 2", 30 крат, лазер</t>
  </si>
  <si>
    <t>Насадка окулярная RGK TZ-01</t>
  </si>
  <si>
    <t>для электронного теодолита RGK</t>
  </si>
  <si>
    <t>Точность: 30", БУ, гарантия 6 мес</t>
  </si>
  <si>
    <t>для оптических теодолитов RGK</t>
  </si>
  <si>
    <t>Насадка окулярная RGK Z2</t>
  </si>
  <si>
    <t>4 м</t>
  </si>
  <si>
    <t>7 м</t>
  </si>
  <si>
    <t>3 м, фиберглас</t>
  </si>
  <si>
    <t>4 м, фиберглас</t>
  </si>
  <si>
    <t>5 м, фиберглас</t>
  </si>
  <si>
    <t>Ампулодержатель с ампулой в сборе</t>
  </si>
  <si>
    <t>5/8, 145 см</t>
  </si>
  <si>
    <t>5/8, 172 см</t>
  </si>
  <si>
    <t>1/4, 130 см</t>
  </si>
  <si>
    <t>1/4 + 5/8, 170 см</t>
  </si>
  <si>
    <t>5/8, 300 см</t>
  </si>
  <si>
    <t>5/8, 170 см</t>
  </si>
  <si>
    <t>5/8, 190 см</t>
  </si>
  <si>
    <t>5/8, 230 см</t>
  </si>
  <si>
    <t>5/8, 340 см</t>
  </si>
  <si>
    <t>5/8, 170 см, сферический</t>
  </si>
  <si>
    <t>5/8, 180 см</t>
  </si>
  <si>
    <t>5/8, деревянный, винт</t>
  </si>
  <si>
    <t>5/8, деревянный, винт + клипсы</t>
  </si>
  <si>
    <t>5/8, фиберглас</t>
  </si>
  <si>
    <t>5/8, фиберглас, круглый</t>
  </si>
  <si>
    <t>120 см</t>
  </si>
  <si>
    <t>140 см</t>
  </si>
  <si>
    <t>от 1 до 2 м</t>
  </si>
  <si>
    <t>для рейки</t>
  </si>
  <si>
    <t>1,8 м</t>
  </si>
  <si>
    <t>2 м, клипс</t>
  </si>
  <si>
    <t>2,5 м, клипс</t>
  </si>
  <si>
    <t>3,6 м, клипс</t>
  </si>
  <si>
    <t>2,5 м, винт</t>
  </si>
  <si>
    <t>3,6 м, винт</t>
  </si>
  <si>
    <t>4,6 м, винт</t>
  </si>
  <si>
    <t>4,6 м, конусный зажим</t>
  </si>
  <si>
    <t>5 м, винт</t>
  </si>
  <si>
    <t>2,5 м, карбон, винт</t>
  </si>
  <si>
    <t>2 м, карбон</t>
  </si>
  <si>
    <t>2,5 м, фиберглас, винт</t>
  </si>
  <si>
    <t>3,6 м, фиберглас, винт</t>
  </si>
  <si>
    <t>4,6 м, фиберглас, винт</t>
  </si>
  <si>
    <t>39 см</t>
  </si>
  <si>
    <t>4,6 м, клипс</t>
  </si>
  <si>
    <t>23 мм, 1,8 м</t>
  </si>
  <si>
    <t>25 мм, 1,3 м</t>
  </si>
  <si>
    <t>Постоянная призмы: 9 мм</t>
  </si>
  <si>
    <t>35 мм, 1,5 м</t>
  </si>
  <si>
    <t>64 мм, коэфф. 30 мм/0мм</t>
  </si>
  <si>
    <t>64 мм, коэфф. 30 мм/0мм, импульсная</t>
  </si>
  <si>
    <t>64 мм, коэфф. 30 мм/0мм, металл</t>
  </si>
  <si>
    <t>42шт.</t>
  </si>
  <si>
    <t>16шт.</t>
  </si>
  <si>
    <t>4шт.</t>
  </si>
  <si>
    <t>Регулируемый отвес RGK OM-250 маркшейдерский с несъёмным шнуром</t>
  </si>
  <si>
    <t>250 гр.</t>
  </si>
  <si>
    <t>630 гр.</t>
  </si>
  <si>
    <t>ГНСС</t>
  </si>
  <si>
    <t>M16 , длинный</t>
  </si>
  <si>
    <t>M16 , короткий</t>
  </si>
  <si>
    <t>5/8 , длинный</t>
  </si>
  <si>
    <t>5/8 , короткий</t>
  </si>
  <si>
    <t>с "фитинг" на 5/8"</t>
  </si>
  <si>
    <t>с 5/8" на "фитинг"</t>
  </si>
  <si>
    <t>SOKKIA/TOPCON</t>
  </si>
  <si>
    <t>NIKON/TRIMLE</t>
  </si>
  <si>
    <t>LEICA</t>
  </si>
  <si>
    <t>5/8, без отвеса</t>
  </si>
  <si>
    <t>5/8, оптический</t>
  </si>
  <si>
    <t>5/8, лазерный</t>
  </si>
  <si>
    <t>5/8, для антенн GPS-приемников</t>
  </si>
  <si>
    <t>для тахеометров</t>
  </si>
  <si>
    <t>S</t>
  </si>
  <si>
    <t>M</t>
  </si>
  <si>
    <t>L</t>
  </si>
  <si>
    <t>XL</t>
  </si>
  <si>
    <t>цинк, стекло</t>
  </si>
  <si>
    <t>механический</t>
  </si>
  <si>
    <t>катушка 16,5 см, 5 кГц, глубина 10-30 см</t>
  </si>
  <si>
    <t>0-150 мм, разрешение: 0.01 мм</t>
  </si>
  <si>
    <t>±2.5 мм/100 м, 24 крат</t>
  </si>
  <si>
    <t>±1мм/100м, 24 крат</t>
  </si>
  <si>
    <t>700mA</t>
  </si>
  <si>
    <t>механическое, 16 см, тормоз, сброс на ручке</t>
  </si>
  <si>
    <t>механическое, 32 см, тормоз, сброс на ручке</t>
  </si>
  <si>
    <t>5/8, для GPS приемников, антенн</t>
  </si>
  <si>
    <t>улучшают видимость</t>
  </si>
  <si>
    <t>защищают</t>
  </si>
  <si>
    <t>к лазерным уровням</t>
  </si>
  <si>
    <t>к роторам</t>
  </si>
  <si>
    <t>32X</t>
  </si>
  <si>
    <t>V30</t>
  </si>
  <si>
    <t>P400</t>
  </si>
  <si>
    <t>P600</t>
  </si>
  <si>
    <t>B30</t>
  </si>
  <si>
    <t>LN101</t>
  </si>
  <si>
    <t>LN360</t>
  </si>
  <si>
    <t>S3</t>
  </si>
  <si>
    <t>S4</t>
  </si>
  <si>
    <t>S5</t>
  </si>
  <si>
    <t>А45</t>
  </si>
  <si>
    <t>T120</t>
  </si>
  <si>
    <t>A160</t>
  </si>
  <si>
    <t>2 мм, 32 крат</t>
  </si>
  <si>
    <t>30м, 2 мм, батарейки</t>
  </si>
  <si>
    <t>30м, 2 мм, аккумулятор</t>
  </si>
  <si>
    <t>0,3 мм/м</t>
  </si>
  <si>
    <t>1/4, 120 см</t>
  </si>
  <si>
    <t>1/4 + 5/8, 160 см</t>
  </si>
  <si>
    <t>с 5/8" на 1/4"</t>
  </si>
  <si>
    <t>Переходник AMO</t>
  </si>
  <si>
    <t>https://www.rusgeocom.ru/products/opticheskiy-nivelir-amo-32x</t>
  </si>
  <si>
    <t>https://www.rusgeocom.ru/products/lazernyj-dalnomer-amo-v30</t>
  </si>
  <si>
    <t>https://www.rusgeocom.ru/products/lazernyj-dalnomer-amo-b30</t>
  </si>
  <si>
    <t>https://www.rusgeocom.ru/products/lazernyj-uroven-amo-ln101</t>
  </si>
  <si>
    <t>https://www.rusgeocom.ru/products/lazernyj-uroven-amo-ln360</t>
  </si>
  <si>
    <t>https://www.rusgeocom.ru/products/reyka-nivelirnaya-amo-s3</t>
  </si>
  <si>
    <t>https://www.rusgeocom.ru/products/reyka-nivelirnaya-amo-s4</t>
  </si>
  <si>
    <t>https://www.rusgeocom.ru/products/reyka-nivelirnaya-amo-s5</t>
  </si>
  <si>
    <t>https://www.rusgeocom.ru/products/aluminievyj-shtativ-amo-a-45</t>
  </si>
  <si>
    <t>https://www.rusgeocom.ru/products/shtativ-amo-t120</t>
  </si>
  <si>
    <t>https://www.rusgeocom.ru/products/shtativ-amo-a-160</t>
  </si>
  <si>
    <t>https://www.rusgeocom.ru/products/pirometr-amo-p400</t>
  </si>
  <si>
    <t>https://www.rusgeocom.ru/products/pirometr-amo-p600</t>
  </si>
  <si>
    <t>&gt;&gt;  RGK</t>
  </si>
  <si>
    <t>Опт</t>
  </si>
  <si>
    <t>Опт с НДС</t>
  </si>
  <si>
    <t>twoCOMP</t>
  </si>
  <si>
    <t>3м, крашенная сталь, закрытая</t>
  </si>
  <si>
    <t>https://www.rusgeocom.ru/products/izmeritelnaya-ruletka-bmi-twocomp-3-m</t>
  </si>
  <si>
    <t>5м, крашенная сталь, закрытая</t>
  </si>
  <si>
    <t>https://www.rusgeocom.ru/products/izmeritelnaya-ruletka-bmi-twocomp-5-m</t>
  </si>
  <si>
    <t>8м, крашенная сталь, закрытая</t>
  </si>
  <si>
    <t>https://www.rusgeocom.ru/products/izmeritelnaya-ruletka-bmi-twocomp-8-m</t>
  </si>
  <si>
    <t>10м, крашенная сталь, закрытая</t>
  </si>
  <si>
    <t>https://www.rusgeocom.ru/products/izmeritelnaya-ruletka-bmi-twocomp-10-m</t>
  </si>
  <si>
    <t>Измерительная рулетка BMI twoCOMP MAGNETIC 3m</t>
  </si>
  <si>
    <t xml:space="preserve"> + магнит</t>
  </si>
  <si>
    <t>https://www.rusgeocom.ru/products/izmeritelnaya-ruletka-bmi-tape-twocomp-magnetic-3-m</t>
  </si>
  <si>
    <t>Измерительная рулетка BMI twoCOMP MAGNETIC 5m</t>
  </si>
  <si>
    <t>https://www.rusgeocom.ru/products/ruletka-bmi-tape-twocomp-magnetic-5-m</t>
  </si>
  <si>
    <t>Измерительная рулетка BMI twoCOMP MAGNETIC 8m</t>
  </si>
  <si>
    <t>https://www.rusgeocom.ru/products/ruletka-bmi-tape-twocomp-magnetic-8-m</t>
  </si>
  <si>
    <t>Измерительная рулетка BMI twoCOMP MAGNETIC 10m</t>
  </si>
  <si>
    <t>https://www.rusgeocom.ru/products/ruletka-bmi-tape-twocomp-magnetic-10-m</t>
  </si>
  <si>
    <t>Измерительная рулетка BMI twoCOMP-CHROM 2m</t>
  </si>
  <si>
    <t>2м, крашенная сталь, закрытая</t>
  </si>
  <si>
    <t>https://www.rusgeocom.ru/products/ruletka-bmi-twocomp-chrom-2-m</t>
  </si>
  <si>
    <t>Измерительная рулетка BMI twoCOMP-CHROM 3m</t>
  </si>
  <si>
    <t>https://www.rusgeocom.ru/products/ruletka-bmi-twocomp-chrom-3-m</t>
  </si>
  <si>
    <t>Измерительная рулетка BMI twoCOMP-CHROM 5m</t>
  </si>
  <si>
    <t>https://www.rusgeocom.ru/products/ruletka-bmi-twocomp-chrom-5-m</t>
  </si>
  <si>
    <t>Измерительная рулетка BMI twoCOMP-CHROM 8m</t>
  </si>
  <si>
    <t>https://www.rusgeocom.ru/products/ruletka-bmi-twocomp-chrom-8-m</t>
  </si>
  <si>
    <t>VARIO</t>
  </si>
  <si>
    <t>VARIO 3m</t>
  </si>
  <si>
    <t>https://www.rusgeocom.ru/products/izmeritelnaya-ruletka-bmi-vario-3m</t>
  </si>
  <si>
    <t>VARIO 5m</t>
  </si>
  <si>
    <t>https://www.rusgeocom.ru/products/izmeritelnaya-ruletka-bmi-vario-5m</t>
  </si>
  <si>
    <t>VARIO 8m</t>
  </si>
  <si>
    <t>https://www.rusgeocom.ru/products/izmeritelnaya-ruletka-bmi-vario-8m</t>
  </si>
  <si>
    <t>VARIO Rostfrei 3m</t>
  </si>
  <si>
    <t xml:space="preserve"> + нержавейка</t>
  </si>
  <si>
    <t>https://www.rusgeocom.ru/products/izmeritelnaya-ruletka-bmi-vario-rostfrei-3m-s-nerzhaveyuschej-lentoj</t>
  </si>
  <si>
    <t>VARIO Rostfrei 5m</t>
  </si>
  <si>
    <t>https://www.rusgeocom.ru/products/izmeritelnaya-ruletka-bmi-vario-rostfrei-5m-s-nerzhaveyuschej-lentoj</t>
  </si>
  <si>
    <t>VARIO Rostfrei 8m</t>
  </si>
  <si>
    <t>https://www.rusgeocom.ru/products/ruletka-bmi-vario-rostfrei-8m</t>
  </si>
  <si>
    <t>BASIC</t>
  </si>
  <si>
    <t>BASIC 20m</t>
  </si>
  <si>
    <t>20м, крашенная сталь, открытая</t>
  </si>
  <si>
    <t>https://www.rusgeocom.ru/products/izmeritelnaya-ruletka-bmi-basic-20-m</t>
  </si>
  <si>
    <t>BASIC 30m</t>
  </si>
  <si>
    <t>30м, крашенная сталь, открытая</t>
  </si>
  <si>
    <t>https://www.rusgeocom.ru/products/izmeritelnaya-ruletka-bmi-basic-30-m</t>
  </si>
  <si>
    <t>BASIC 50m</t>
  </si>
  <si>
    <t>50м, крашенная сталь, открытая</t>
  </si>
  <si>
    <t>https://www.rusgeocom.ru/products/izmeritelnaya-ruletka-bmi-basic-50-m</t>
  </si>
  <si>
    <t>BASIC 100m</t>
  </si>
  <si>
    <t>100м, крашенная сталь, открытая</t>
  </si>
  <si>
    <t>https://www.rusgeocom.ru/products/izmeritelnaya-ruletka-bmi-basic-100-m</t>
  </si>
  <si>
    <t>ERGOLINE</t>
  </si>
  <si>
    <t>ERGOLINE 20m</t>
  </si>
  <si>
    <t>20м, полиамид, открытая</t>
  </si>
  <si>
    <t>https://www.rusgeocom.ru/products/izmeritelnaya-ruletka-bmi-ergoline-20-m</t>
  </si>
  <si>
    <t>ERGOLINE 30m</t>
  </si>
  <si>
    <t>30м, полиамид, открытая</t>
  </si>
  <si>
    <t>https://www.rusgeocom.ru/products/izmeritelnaya-ruletka-bmi-ergoline-30-m</t>
  </si>
  <si>
    <t>ERGOLINE 50m</t>
  </si>
  <si>
    <t>https://www.rusgeocom.ru/products/izmeritelnaya-ruletka-bmi-ergoline-50-m</t>
  </si>
  <si>
    <t>ERGOLINE 100m</t>
  </si>
  <si>
    <t>https://www.rusgeocom.ru/products/izmeritelnaya-ruletka-bmi-ergoline-100-m</t>
  </si>
  <si>
    <t>STANDARD</t>
  </si>
  <si>
    <t>STANDARD 20m</t>
  </si>
  <si>
    <t>20м, нержавейка, открытая</t>
  </si>
  <si>
    <t>https://www.rusgeocom.ru/products/izmeritelnaya-ruletka-bmi-standard-20-m</t>
  </si>
  <si>
    <t>STANDARD 30m</t>
  </si>
  <si>
    <t>30м, нержавейка, открытая</t>
  </si>
  <si>
    <t>https://www.rusgeocom.ru/products/izmeritelnaya-ruletka-bmi-standard-30-m</t>
  </si>
  <si>
    <t>STANDARD 50m</t>
  </si>
  <si>
    <t>50м, нержавейка, открытая</t>
  </si>
  <si>
    <t>https://www.rusgeocom.ru/products/izmeritelnaya-ruletka-bmi-standard-50-m</t>
  </si>
  <si>
    <t>RADIUS</t>
  </si>
  <si>
    <t>RADIUS 10m</t>
  </si>
  <si>
    <t>https://www.rusgeocom.ru/products/izmeritelnaya-ruletka-bmi-radius-10m</t>
  </si>
  <si>
    <t>RADIUS 20m</t>
  </si>
  <si>
    <t>20м, крашенная сталь, закрытая</t>
  </si>
  <si>
    <t>https://www.rusgeocom.ru/products/izmeritelnaya-ruletka-bmi-radius-20m</t>
  </si>
  <si>
    <t>RADIUS 30m</t>
  </si>
  <si>
    <t>30м, крашенная сталь, закрытая</t>
  </si>
  <si>
    <t>https://www.rusgeocom.ru/products/izmeritelnaya-ruletka-bmi-radius-30m</t>
  </si>
  <si>
    <t>RADIUS 50m</t>
  </si>
  <si>
    <t>50м, крашенная сталь, закрытая</t>
  </si>
  <si>
    <t>https://www.rusgeocom.ru/products/izmeritelnaya-ruletka-bmi-radius-50m</t>
  </si>
  <si>
    <t>RADIUS Glassfibre 10m</t>
  </si>
  <si>
    <t>10м, фиберглас, закрытая</t>
  </si>
  <si>
    <t>https://www.rusgeocom.ru/products/izmeritelnaya-ruletka-bmi-radius-10m-s-fiberglasovoj-lentoj</t>
  </si>
  <si>
    <t>RADIUS Glassfibre 20m</t>
  </si>
  <si>
    <t>20м, фиберглас, закрытая</t>
  </si>
  <si>
    <t>https://www.rusgeocom.ru/products/izmeritelnaya-ruletka-bmi-radius-20m-s-fiberglasovoj-lentoj</t>
  </si>
  <si>
    <t>RADIUS Glassfibre 30m</t>
  </si>
  <si>
    <t>30м, фиберглас, закрытая</t>
  </si>
  <si>
    <t>https://www.rusgeocom.ru/products/izmeritelnaya-ruletka-bmi-radius-30m-s-fiberglasovoj-lentoj</t>
  </si>
  <si>
    <t>VISO</t>
  </si>
  <si>
    <t>VISO 3m</t>
  </si>
  <si>
    <t>https://www.rusgeocom.ru/products/izmeritelnaya-ruletka-bmi-viso-3m</t>
  </si>
  <si>
    <t>Измерительная рулетка BMI Pocket tape BMImeter 3m</t>
  </si>
  <si>
    <t>3м, крашенная сталь, открытая</t>
  </si>
  <si>
    <t>https://www.rusgeocom.ru/products/izmeritelnaya-ruletka-bmi-meter-3m</t>
  </si>
  <si>
    <t>MET 3m</t>
  </si>
  <si>
    <t>3м, металл корпус</t>
  </si>
  <si>
    <t>https://www.rusgeocom.ru/products/ruletka-bmi-met-3-m</t>
  </si>
  <si>
    <t>CONSTRUCT 40cm</t>
  </si>
  <si>
    <t>Пузырьковый уровень BMI CONSTRUCT 40cm</t>
  </si>
  <si>
    <t>400 мм, без магнита</t>
  </si>
  <si>
    <t>https://www.rusgeocom.ru/products/stroitelnyj-uroven-bmi-construct-689p-40-sm</t>
  </si>
  <si>
    <t>CONSTRUCT 60cm</t>
  </si>
  <si>
    <t>Пузырьковый уровень BMI CONSTRUCT 60cm</t>
  </si>
  <si>
    <t>600 мм, без магнита</t>
  </si>
  <si>
    <t>https://www.rusgeocom.ru/products/stroitelnyj-uroven-bmi-construct-689p-60-sm</t>
  </si>
  <si>
    <t>CONSTRUCT 80cm</t>
  </si>
  <si>
    <t>Пузырьковый уровень BMI CONSTRUCT 80cm</t>
  </si>
  <si>
    <t>800 мм, без магнита</t>
  </si>
  <si>
    <t>https://www.rusgeocom.ru/products/stroitelnyj-uroven-bmi-construct-689p-80-sm</t>
  </si>
  <si>
    <t>CONSTRUCT 100cm</t>
  </si>
  <si>
    <t>Пузырьковый уровень BMI CONSTRUCT 100cm</t>
  </si>
  <si>
    <t>1000 мм, без магнита</t>
  </si>
  <si>
    <t>https://www.rusgeocom.ru/products/stroitelnyj-uroven-bmi-construct-689p-100-sm</t>
  </si>
  <si>
    <t>CONSTRUCT 150cm</t>
  </si>
  <si>
    <t>Пузырьковый уровень BMI CONSTRUCT 150cm</t>
  </si>
  <si>
    <t>1500 мм, без магнита</t>
  </si>
  <si>
    <t>https://www.rusgeocom.ru/products/stroitelnyj-uroven-bmi-construct-689p-150-sm</t>
  </si>
  <si>
    <t>CONSTRUCT 200cm</t>
  </si>
  <si>
    <t>Пузырьковый уровень BMI CONSTRUCT 200cm</t>
  </si>
  <si>
    <t>2000 мм, без магнита</t>
  </si>
  <si>
    <t>https://www.rusgeocom.ru/products/stroitelnyj-uroven-bmi-construct-689p-200-sm</t>
  </si>
  <si>
    <t>SUPERSTAR 40cm</t>
  </si>
  <si>
    <t>Пузырьковый уровень BMI SUPERSTAR 40cm</t>
  </si>
  <si>
    <t>https://www.rusgeocom.ru/products/stroitelnyj-uroven-bmi-superstar-699a-40-sm</t>
  </si>
  <si>
    <t>SUPERSTAR 60cm</t>
  </si>
  <si>
    <t>Пузырьковый уровень BMI SUPERSTAR 60cm</t>
  </si>
  <si>
    <t>https://www.rusgeocom.ru/products/stroitelnyj-uroven-bmi-superstar-699a-60-sm</t>
  </si>
  <si>
    <t>SUPERSTAR 80cm</t>
  </si>
  <si>
    <t>Пузырьковый уровень BMI SUPERSTAR 80cm</t>
  </si>
  <si>
    <t>https://www.rusgeocom.ru/products/stroitelnyj-uroven-bmi-superstar-699a-80-sm</t>
  </si>
  <si>
    <t>SUPERSTAR 100cm</t>
  </si>
  <si>
    <t>Пузырьковый уровень BMI SUPERSTAR 100cm</t>
  </si>
  <si>
    <t>https://www.rusgeocom.ru/products/stroitelnyj-uroven-bmi-superstar-699a-100-sm</t>
  </si>
  <si>
    <t>SUPERSTAR 120cm</t>
  </si>
  <si>
    <t>Пузырьковый уровень BMI SUPERSTAR 120cm</t>
  </si>
  <si>
    <t>https://www.rusgeocom.ru/products/stroitelnyj-uroven-bmi-superstar-699a-120-sm</t>
  </si>
  <si>
    <t>EUROSTAR 2000 30</t>
  </si>
  <si>
    <t>Пузырьковый уровень BMI EUROSTAR 2000 30</t>
  </si>
  <si>
    <t>300 мм</t>
  </si>
  <si>
    <t>https://www.rusgeocom.ru/products/stroitelnyj-uroven-bmi-eurostar--2000-690e-30-sm</t>
  </si>
  <si>
    <t>EUROSTAR 40cm</t>
  </si>
  <si>
    <t>Пузырьковый уровень BMI EUROSTAR 40cm</t>
  </si>
  <si>
    <t>https://www.rusgeocom.ru/products/stroitelnyj-uroven-bmi-eurostar-690em-40-sm</t>
  </si>
  <si>
    <t>EUROSTAR 60cm</t>
  </si>
  <si>
    <t>Пузырьковый уровень BMI EUROSTAR 60cm</t>
  </si>
  <si>
    <t>https://www.rusgeocom.ru/products/stroitelnyj-uroven-bmi-eurostar-60cm</t>
  </si>
  <si>
    <t>EUROSTAR 80cm</t>
  </si>
  <si>
    <t>Пузырьковый уровень BMI EUROSTAR 80cm</t>
  </si>
  <si>
    <t>https://www.rusgeocom.ru/products/stroitelnyj-uroven-bmi-eurostar-690em-80-sm</t>
  </si>
  <si>
    <t>EUROSTAR 100cm</t>
  </si>
  <si>
    <t>Пузырьковый уровень BMI EUROSTAR 100cm</t>
  </si>
  <si>
    <t>https://www.rusgeocom.ru/products/stroitelnyj-uroven-bmi-eurostar-690em-100-sm</t>
  </si>
  <si>
    <t>EUROSTAR 120cm</t>
  </si>
  <si>
    <t>Пузырьковый уровень BMI EUROSTAR 120cm</t>
  </si>
  <si>
    <t>1200 мм, магнит</t>
  </si>
  <si>
    <t>https://www.rusgeocom.ru/products/stroitelnyj-uroven-bmi-eurostar-690em-120-sm</t>
  </si>
  <si>
    <t>ALUSTAR 40cm</t>
  </si>
  <si>
    <t>Пузырьковый уровень BMI ALUSTAR 40cm</t>
  </si>
  <si>
    <t>400 мм, без магнита, поворотный уровень</t>
  </si>
  <si>
    <t>https://www.rusgeocom.ru/products/stroitelnyj-uroven-bmi-alustar-691w-40-sm</t>
  </si>
  <si>
    <t>ALUSTAR 60cm</t>
  </si>
  <si>
    <t>Пузырьковый уровень BMI ALUSTAR 60cm</t>
  </si>
  <si>
    <t>600 мм, без магнита, поворотный уровень</t>
  </si>
  <si>
    <t>https://www.rusgeocom.ru/products/stroitelnyj-uroven-bmi-alustar-691w-60-sm</t>
  </si>
  <si>
    <t>ALUSTAR 80cm</t>
  </si>
  <si>
    <t>Пузырьковый уровень BMI ALUSTAR 80cm</t>
  </si>
  <si>
    <t>800 мм, без магнита, поворотный уровень</t>
  </si>
  <si>
    <t>https://www.rusgeocom.ru/products/stroitelnyj-uroven-bmi-alustar-691w-80-sm</t>
  </si>
  <si>
    <t>ALUSTAR 100cm</t>
  </si>
  <si>
    <t>Пузырьковый уровень BMI ALUSTAR 100cm</t>
  </si>
  <si>
    <t>1000 мм, без магнита, поворотный уровень</t>
  </si>
  <si>
    <t>https://www.rusgeocom.ru/products/stroitelnyj-uroven-bmi-alustar-691w-100-sm</t>
  </si>
  <si>
    <t>HARDWOOD 60cm</t>
  </si>
  <si>
    <t>Пузырьковый уровень BMI HARDWOOD 60cm</t>
  </si>
  <si>
    <t>600 мм, дерево</t>
  </si>
  <si>
    <t>https://www.rusgeocom.ru/products/stroitelnyj-uroven-bmi-hardwood-661060-60-sm</t>
  </si>
  <si>
    <t>M18 2m</t>
  </si>
  <si>
    <t>Складная линейка BMI M18 2m</t>
  </si>
  <si>
    <t>2м, дерево</t>
  </si>
  <si>
    <t>https://www.rusgeocom.ru/products/skladnoj-metr-bmi-m18</t>
  </si>
  <si>
    <t>Нивелир лазерный Leica Lino L6Rs-1 (в сумке)</t>
  </si>
  <si>
    <t>Нивелир лазерный Leica Lino L6R-1 (в кейсе)</t>
  </si>
  <si>
    <t>Нивелир лазерный Leica Lino L6Gs-1 (зеленый луч, в сумке)</t>
  </si>
  <si>
    <t>Нивелир лазерный Leica Lino L6G-1 (зеленый луч, в кейсе)</t>
  </si>
  <si>
    <t>Дорожные рейки РДУ</t>
  </si>
  <si>
    <t>Чехол для рейки АНДОР</t>
  </si>
  <si>
    <t>Клиновой промерник КОНДОР</t>
  </si>
  <si>
    <t>Электронная</t>
  </si>
  <si>
    <t>Электронная с поверкой</t>
  </si>
  <si>
    <t>для: RGK Q8, Q32, Q32E, Q64</t>
  </si>
  <si>
    <t>20 м / сталь + нейлоновое покрытие</t>
  </si>
  <si>
    <t>30 м / сталь + нейлоновое покрытие</t>
  </si>
  <si>
    <t>50 м / сталь + нейлоновое покрытие</t>
  </si>
  <si>
    <t>100 м / сталь + нейлоновое покрытие</t>
  </si>
  <si>
    <t>3 м /  магнит</t>
  </si>
  <si>
    <t>5 м / магнит</t>
  </si>
  <si>
    <t>10 м / магнит</t>
  </si>
  <si>
    <t>2 м</t>
  </si>
  <si>
    <t>10 м</t>
  </si>
  <si>
    <t>Клиновой промерник АНДОР К-15</t>
  </si>
  <si>
    <t>Держатель A150 для алкалиновых батарей (Rugby)</t>
  </si>
  <si>
    <t>Торговое оборудование</t>
  </si>
  <si>
    <t>Металлоискатель RGK MD-10</t>
  </si>
  <si>
    <t>Стойка</t>
  </si>
  <si>
    <t>Стойка RGK под пузырьковые уровни</t>
  </si>
  <si>
    <t>Шкаф-витрина</t>
  </si>
  <si>
    <t>Мини-витрина</t>
  </si>
  <si>
    <t>Мини-витрина RGK квадрат</t>
  </si>
  <si>
    <t>Шкаф-витрина RGK большая</t>
  </si>
  <si>
    <t>габариты: 50х40х230</t>
  </si>
  <si>
    <t>вместимость: 30шт.,габариты: 30х51х160</t>
  </si>
  <si>
    <t>https://a.radikal.ru/a13/2105/4b/c51acb6103b0.png</t>
  </si>
  <si>
    <t>https://c.radikal.ru/c08/2105/31/0716f293b0b3.png</t>
  </si>
  <si>
    <t>https://d.radikal.ru/d40/2105/c3/695405329597.png</t>
  </si>
  <si>
    <t>RW3</t>
  </si>
  <si>
    <t>RS3</t>
  </si>
  <si>
    <t>RS5</t>
  </si>
  <si>
    <t>Измерительная рулетка RGK RS3</t>
  </si>
  <si>
    <t>Измерительная рулетка RGK RW3</t>
  </si>
  <si>
    <t>Измерительная рулетка RGK RS5</t>
  </si>
  <si>
    <t>Измерительная рулетка BMI twoCOMP 3m</t>
  </si>
  <si>
    <t>Измерительная рулетка BMI twoCOMP 5m</t>
  </si>
  <si>
    <t>Измерительная рулетка BMI twoCOMP 8m</t>
  </si>
  <si>
    <t>Измерительная рулетка BMI twoCOMP 10m</t>
  </si>
  <si>
    <t>Измерительная рулетка BMI VARIO 3m</t>
  </si>
  <si>
    <t>Измерительная рулетка BMI VARIO 5m</t>
  </si>
  <si>
    <t>Измерительная рулетка BMI VARIO 8m</t>
  </si>
  <si>
    <t>Измерительная рулетка BMI VARIO Rostfrei 3m</t>
  </si>
  <si>
    <t>Измерительная рулетка BMI VARIO Rostfrei 5m</t>
  </si>
  <si>
    <t>Измерительная рулетка BMI VARIO Rostfrei 8m</t>
  </si>
  <si>
    <t>Измерительная рулетка BMI BASIC 20m</t>
  </si>
  <si>
    <t>Измерительная рулетка BMI BASIC 30m</t>
  </si>
  <si>
    <t>Измерительная рулетка BMI BASIC 50m</t>
  </si>
  <si>
    <t>Измерительная рулетка BMI BASIC 100m</t>
  </si>
  <si>
    <t>Измерительная рулетка BMI ERGOLINE 20m</t>
  </si>
  <si>
    <t>Измерительная рулетка BMI ERGOLINE 30m</t>
  </si>
  <si>
    <t>Измерительная рулетка BMI ERGOLINE 50m</t>
  </si>
  <si>
    <t>Измерительная рулетка BMI ERGOLINE 100m</t>
  </si>
  <si>
    <t>Измерительная рулетка BMI STANDARD 20m</t>
  </si>
  <si>
    <t>Измерительная рулетка BMI STANDARD 30m</t>
  </si>
  <si>
    <t>Измерительная рулетка BMI STANDARD 50m</t>
  </si>
  <si>
    <t>Измерительная рулетка BMI RADIUS 10m</t>
  </si>
  <si>
    <t>Измерительная рулетка BMI RADIUS 20m</t>
  </si>
  <si>
    <t>Измерительная рулетка BMI RADIUS 30m</t>
  </si>
  <si>
    <t>Измерительная рулетка BMI RADIUS 50m</t>
  </si>
  <si>
    <t>Измерительная рулетка BMI RADIUS Glassfibre 10m</t>
  </si>
  <si>
    <t>Измерительная рулетка BMI RADIUS Glassfibre 20m</t>
  </si>
  <si>
    <t>Измерительная рулетка BMI RADIUS Glassfibre 30m</t>
  </si>
  <si>
    <t>Измерительная рулетка BMI VISO 3m</t>
  </si>
  <si>
    <t>Измерительная рулетка BMI MET 3m</t>
  </si>
  <si>
    <t>Пузырьковый уровень для вех CLS-25 маленький</t>
  </si>
  <si>
    <t>Пузырьковый уровень для вех CLS CLS-36,-46,-50 большой</t>
  </si>
  <si>
    <t>3 кг</t>
  </si>
  <si>
    <t>Башмак геодезический GB3</t>
  </si>
  <si>
    <t>Башмак геодезический GB7</t>
  </si>
  <si>
    <t>6,7 кг</t>
  </si>
  <si>
    <t>GB3</t>
  </si>
  <si>
    <t>GB7</t>
  </si>
  <si>
    <t>SC-150</t>
  </si>
  <si>
    <t>SC-200</t>
  </si>
  <si>
    <t>SC-300</t>
  </si>
  <si>
    <t>SCM-150</t>
  </si>
  <si>
    <t>SCM-200</t>
  </si>
  <si>
    <t>SCM-300</t>
  </si>
  <si>
    <t>SCC-150</t>
  </si>
  <si>
    <t>MCM-25</t>
  </si>
  <si>
    <t>MC-25</t>
  </si>
  <si>
    <t>CH-12</t>
  </si>
  <si>
    <t>CH-10</t>
  </si>
  <si>
    <t>Штангенциркуль электронный RGK SC-150</t>
  </si>
  <si>
    <t>Штангенциркуль электронный RGK SC-200</t>
  </si>
  <si>
    <t>Штангенциркуль электронный RGK SC-300</t>
  </si>
  <si>
    <t>Штангенциркуль механический RGK SCM-150</t>
  </si>
  <si>
    <t>Штангенциркуль механический RGK SCM-200</t>
  </si>
  <si>
    <t>Штангенциркуль механический RGK SCM-300</t>
  </si>
  <si>
    <t>Штангенциркуль с круговой шкалой RGK SCC-150</t>
  </si>
  <si>
    <t>Штангенциркуль механический RGK MCM-25</t>
  </si>
  <si>
    <t>Штангенциркуль электронный RGK MC-25</t>
  </si>
  <si>
    <t>Электронный индикатор часового типа RGK CH-12</t>
  </si>
  <si>
    <t>Индикатор часового типа RGK CH-10</t>
  </si>
  <si>
    <t>0-150mm</t>
  </si>
  <si>
    <t>0-200mm</t>
  </si>
  <si>
    <t>0-300mm</t>
  </si>
  <si>
    <t>150/6"*40-0.02/.001</t>
  </si>
  <si>
    <t>200/8"*50-0.02/.001</t>
  </si>
  <si>
    <t>300/12"*60-0.02/.001</t>
  </si>
  <si>
    <t>0-25mm</t>
  </si>
  <si>
    <t>0-12,7mm</t>
  </si>
  <si>
    <t>0-10mm</t>
  </si>
  <si>
    <t>https://www.rusgeocom.ru/products/shtangentsirkul-rgk-scc-150</t>
  </si>
  <si>
    <t>https://www.rusgeocom.ru/products/elektronnyy-shtangentsirkul-rgk-sc-200</t>
  </si>
  <si>
    <t>https://www.rusgeocom.ru/products/elektronnyy-shtangentsirkul-rgk-sc-300</t>
  </si>
  <si>
    <t>https://www.rusgeocom.ru/products/shtangentsirkul-rgk-scm-150</t>
  </si>
  <si>
    <t>https://www.rusgeocom.ru/products/shtangentsirkul-rgk-scm-200</t>
  </si>
  <si>
    <t>https://www.rusgeocom.ru/products/shtangentsirkul-rgk-scm-300</t>
  </si>
  <si>
    <t>https://www.rusgeocom.ru/products/mikrometr-rgk-mcm-25</t>
  </si>
  <si>
    <t>https://www.rusgeocom.ru/products/elektronnyy-mikrometr-rgk-mc-25</t>
  </si>
  <si>
    <t>https://www.rusgeocom.ru/products/elektronnyy-indikator-chasovogo-tipa-rgk-ch-12</t>
  </si>
  <si>
    <t>https://www.rusgeocom.ru/products/indikator-chasovogo-tipa-rgk-ch-10</t>
  </si>
  <si>
    <t>Лазерный дальномер AMO B100</t>
  </si>
  <si>
    <t>B100</t>
  </si>
  <si>
    <t>100м, 2 мм, алюминиевый корпус, угломер</t>
  </si>
  <si>
    <t>Наконечник для вех CLS-25-36,-46,-50  маленький 24 мм</t>
  </si>
  <si>
    <t>Наконечник для вех CLS-25,-36,-46,-50 большой 31 мм</t>
  </si>
  <si>
    <t>RGK MC-STAND</t>
  </si>
  <si>
    <t>RGK CH-STAND</t>
  </si>
  <si>
    <t>Стойка для микрометра RGK MC-STAND</t>
  </si>
  <si>
    <t>Стойка для индикаторов часового типа, RGK CH-STAND</t>
  </si>
  <si>
    <t>779609</t>
  </si>
  <si>
    <t>779579</t>
  </si>
  <si>
    <t>Крепление контроллера RGK TC-3 + TC-7</t>
  </si>
  <si>
    <t>TC-3 + TC-7</t>
  </si>
  <si>
    <t>T75</t>
  </si>
  <si>
    <t>Крепление контроллера RGK T75</t>
  </si>
  <si>
    <t>Крепление контроллера RGK TC-4Q T65 T72S</t>
  </si>
  <si>
    <t>TC-4Q T65 T72S</t>
  </si>
  <si>
    <t>Крепление контроллера RGK TC-4 + TC-8-22 (2)</t>
  </si>
  <si>
    <t>Крепление контроллера RGK TC-4 + TC-8-22</t>
  </si>
  <si>
    <t>TC-4 + TC-8-22 (2)</t>
  </si>
  <si>
    <t>TC-4 + TC-8-22</t>
  </si>
  <si>
    <t>Дальномер лазерный Leica DISTO™ D1-1</t>
  </si>
  <si>
    <t>Дальномер лазерный Leica DISTO™ D110</t>
  </si>
  <si>
    <t>Дальномер лазерный Leica DISTO™ D510</t>
  </si>
  <si>
    <t>Дальномер лазерный Leica DISTO™ D510 комплект</t>
  </si>
  <si>
    <t>Дальномер лазерный Leica DISTO™ D810 touch</t>
  </si>
  <si>
    <t>Дальномер лазерный Leica DISTO™ D810 touch (в комплекте)</t>
  </si>
  <si>
    <t>Дальномер лазерный Leica DISTO™ S910</t>
  </si>
  <si>
    <t>Дальномер лазерный Leica DISTO™S910 (в комплекте)</t>
  </si>
  <si>
    <t>Дальномер лазерный Leica DISTO™ X3-1</t>
  </si>
  <si>
    <t>Дальномер лазерный Leica DISTO™ X4-1</t>
  </si>
  <si>
    <t>Отражатель GZM26 (210x297мм)</t>
  </si>
  <si>
    <t>Мишень GZM30 (197х274мм)</t>
  </si>
  <si>
    <t>Нивелир лазерный Leica Lino L2s-1 (в сумке)</t>
  </si>
  <si>
    <t>Нивелир лазерный Leica Lino L2-1 (в кейсе)</t>
  </si>
  <si>
    <t>Нивелир лазерный Leica Lino L2G-1 (зеленый луч)</t>
  </si>
  <si>
    <t>Нивелир лазерный Leica Lino L2P5-1 (в кейсе)</t>
  </si>
  <si>
    <t>Штатив Leica TRI70 (алюм., телескопический)</t>
  </si>
  <si>
    <t>Штатив Leica TRI100 (алюм., элевац.головка)</t>
  </si>
  <si>
    <t>Комплект лазерного нивелира Leica Rugby 610</t>
  </si>
  <si>
    <t>Комплект лазерного нивелира Leica Rugby 620</t>
  </si>
  <si>
    <t>Комплект лазерного нивелира Leica Rugby 640</t>
  </si>
  <si>
    <t>Комплект лазерного нивелира Leica Rugby 680</t>
  </si>
  <si>
    <t>Нивелир лазерный Leica Rugby610</t>
  </si>
  <si>
    <t>Нивелир лазерный Leica Rugby620</t>
  </si>
  <si>
    <t>Нивелир лазерный Leica Rugby640</t>
  </si>
  <si>
    <t>Нивелир лазерный Leica Rugby680</t>
  </si>
  <si>
    <t>Аксессуары для Leica Rugby</t>
  </si>
  <si>
    <t>Пульт управления Leica RC400</t>
  </si>
  <si>
    <t>Лазерные очки зеленые GLB10G</t>
  </si>
  <si>
    <t>Лазерный дальномер RGK D40</t>
  </si>
  <si>
    <t>https://www.rusgeocom.ru/products/lazernyy-dalnomer-rgk-d40</t>
  </si>
  <si>
    <t>D40</t>
  </si>
  <si>
    <t>40м, 2 мм</t>
  </si>
  <si>
    <t xml:space="preserve"> -     </t>
  </si>
  <si>
    <t>Очки GLB10G(зеленые)</t>
  </si>
  <si>
    <t>Прайс от 04.03.2022</t>
  </si>
  <si>
    <t>Дальномеры оптические</t>
  </si>
  <si>
    <t>Оптический дальномер AMO HUNTER 500</t>
  </si>
  <si>
    <t>Оптический дальномер AMO HUNTER 700</t>
  </si>
  <si>
    <t>Оптический дальномер AMO HUNTER 1000</t>
  </si>
  <si>
    <t>1000м, акб, угломер</t>
  </si>
  <si>
    <t>500м, акб, угломер</t>
  </si>
  <si>
    <t>700м, акб, угломер</t>
  </si>
  <si>
    <t>HUNTER 500</t>
  </si>
  <si>
    <t>HUNTER 700</t>
  </si>
  <si>
    <t>HUNTER 1000</t>
  </si>
  <si>
    <t>MD-12</t>
  </si>
  <si>
    <t>Металлоискатель RGK MD-12</t>
  </si>
  <si>
    <t>катушка 20 см, 5 кГц, глубина 10-30 см</t>
  </si>
  <si>
    <t>MD-70 GOLD</t>
  </si>
  <si>
    <t>Металлоискатель RGK MD-70 GOLD</t>
  </si>
  <si>
    <t>катушка 27,5 см, 19 кГц</t>
  </si>
  <si>
    <t>MD-5</t>
  </si>
  <si>
    <t>Металлоискатель - пинпойнтер RGK MD-5</t>
  </si>
  <si>
    <t>12 кГц</t>
  </si>
  <si>
    <t>Лазерный уровень AMO LN 3D-360 RED</t>
  </si>
  <si>
    <t>Лазерный уровень AMO LN 3D-360 GREEN</t>
  </si>
  <si>
    <t>0,2 мм/м, 360° горизонт</t>
  </si>
  <si>
    <t>0,2 мм/м, 360° * 3 плоскости, красный луч</t>
  </si>
  <si>
    <t>0,2 мм/м, 360° * 3 плоскости, зелёный луч</t>
  </si>
  <si>
    <t>LN 3D-360 RED</t>
  </si>
  <si>
    <t>LN 3D-360 GREEN</t>
  </si>
  <si>
    <t>Прайс от 28.03.22</t>
  </si>
  <si>
    <t>Прайс от 29.04.22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</si>
</sst>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\ _₽_-;\-* #,##0.00\ _₽_-;_-* &quot;-&quot;??\ _₽_-;_-@_-"/>
    <numFmt numFmtId="165" formatCode="_-* #,##0.00_р_._-;\-* #,##0.00_р_._-;_-* &quot;-&quot;??_р_._-;_-@_-"/>
    <numFmt numFmtId="166" formatCode="#,##0&quot;р.&quot;"/>
    <numFmt numFmtId="167" formatCode="_-* #,##0.00\ &quot;€&quot;_-;\-* #,##0.00\ &quot;€&quot;_-;_-* &quot;-&quot;??\ &quot;€&quot;_-;_-@_-"/>
    <numFmt numFmtId="168" formatCode="_-* #,##0\ [$CHF]_-;\-* #,##0\ [$CHF]_-;_-* &quot;-&quot;??\ [$CHF]_-;_-@_-"/>
    <numFmt numFmtId="169" formatCode="_(&quot;₽&quot;* #,##0.00_);_(&quot;₽&quot;* \(#,##0.00\);_(&quot;₽&quot;* &quot;-&quot;??_);_(@_)"/>
    <numFmt numFmtId="170" formatCode="###,000"/>
    <numFmt numFmtId="171" formatCode="_-&quot;$&quot;* #,##0.00_-;\-&quot;$&quot;* #,##0.00_-;_-&quot;$&quot;* &quot;-&quot;??_-;_-@_-"/>
    <numFmt numFmtId="172" formatCode="_(* #,##0.00_);_(* \(#,##0.00\);_(* &quot;-&quot;??_);_(@_)"/>
    <numFmt numFmtId="173" formatCode="_-* #,##0\ _₽_-;\-* #,##0\ _₽_-;_-* &quot;-&quot;??\ _₽_-;_-@_-"/>
    <numFmt numFmtId="174" formatCode="0;[Red]\-0"/>
    <numFmt numFmtId="175" formatCode="00000;[Red]\-00000"/>
  </numFmts>
  <fonts count="142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i/>
      <sz val="9"/>
      <name val="Arial"/>
      <family val="2"/>
      <charset val="204"/>
    </font>
    <font>
      <sz val="12"/>
      <name val="宋体"/>
      <charset val="134"/>
    </font>
    <font>
      <sz val="10"/>
      <name val="Arial Cyr"/>
      <charset val="204"/>
    </font>
    <font>
      <u/>
      <sz val="10"/>
      <color indexed="12"/>
      <name val="Arial Cyr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MS Sans Serif"/>
      <family val="2"/>
      <charset val="204"/>
    </font>
    <font>
      <u/>
      <sz val="8"/>
      <color indexed="12"/>
      <name val="Arial"/>
      <family val="2"/>
      <charset val="204"/>
    </font>
    <font>
      <sz val="10"/>
      <name val="Arial Cyr"/>
      <family val="2"/>
      <charset val="204"/>
    </font>
    <font>
      <u/>
      <sz val="7.5"/>
      <color indexed="12"/>
      <name val="Arial Cyr"/>
      <family val="2"/>
      <charset val="204"/>
    </font>
    <font>
      <sz val="9"/>
      <name val="Arial Cyr"/>
      <charset val="204"/>
    </font>
    <font>
      <sz val="9"/>
      <name val="Times New Roman Cyr"/>
      <family val="1"/>
      <charset val="204"/>
    </font>
    <font>
      <b/>
      <i/>
      <sz val="10"/>
      <color indexed="63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2"/>
      <name val="新細明體"/>
      <family val="1"/>
      <charset val="136"/>
    </font>
    <font>
      <sz val="8"/>
      <name val="Arial"/>
      <family val="2"/>
    </font>
    <font>
      <sz val="10"/>
      <color indexed="8"/>
      <name val="Arial"/>
      <family val="2"/>
      <charset val="204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6"/>
      <color indexed="23"/>
      <name val="Arial"/>
      <family val="2"/>
      <charset val="204"/>
    </font>
    <font>
      <sz val="10"/>
      <color indexed="10"/>
      <name val="Arial"/>
      <family val="2"/>
    </font>
    <font>
      <sz val="8"/>
      <name val="Sans EE"/>
      <charset val="238"/>
    </font>
    <font>
      <b/>
      <sz val="14"/>
      <name val="Arial Cyr"/>
      <charset val="204"/>
    </font>
    <font>
      <b/>
      <i/>
      <u/>
      <sz val="14"/>
      <color indexed="12"/>
      <name val="Arial Cyr"/>
      <charset val="204"/>
    </font>
    <font>
      <b/>
      <sz val="12"/>
      <name val="Arial Cyr"/>
      <charset val="204"/>
    </font>
    <font>
      <sz val="10"/>
      <name val="Helv"/>
    </font>
    <font>
      <sz val="12"/>
      <name val="Times New Roman"/>
      <family val="1"/>
    </font>
    <font>
      <sz val="10"/>
      <name val="Helv"/>
      <family val="2"/>
    </font>
    <font>
      <sz val="10"/>
      <name val="Arial"/>
      <family val="2"/>
      <charset val="177"/>
    </font>
    <font>
      <b/>
      <sz val="10"/>
      <name val="Arial"/>
      <family val="2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0"/>
      <name val="Arial"/>
      <family val="2"/>
      <charset val="238"/>
    </font>
    <font>
      <sz val="11"/>
      <name val="돋움"/>
      <family val="2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62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돋움"/>
      <family val="2"/>
      <charset val="129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돋움"/>
      <family val="3"/>
      <charset val="129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</font>
    <font>
      <sz val="10"/>
      <color rgb="FF1F497D"/>
      <name val="Arial"/>
      <family val="2"/>
    </font>
    <font>
      <b/>
      <sz val="10"/>
      <color rgb="FF1F497D"/>
      <name val="Arial"/>
      <family val="2"/>
    </font>
    <font>
      <i/>
      <sz val="10"/>
      <color rgb="FF000000"/>
      <name val="Arial"/>
      <family val="2"/>
    </font>
    <font>
      <i/>
      <sz val="10"/>
      <color rgb="FF1F497D"/>
      <name val="Arial"/>
      <family val="2"/>
    </font>
    <font>
      <b/>
      <i/>
      <sz val="10"/>
      <color rgb="FF1F497D"/>
      <name val="Arial"/>
      <family val="2"/>
    </font>
    <font>
      <b/>
      <i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  <charset val="204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</font>
    <font>
      <u/>
      <sz val="7"/>
      <color theme="10"/>
      <name val="Arial"/>
      <family val="2"/>
      <charset val="204"/>
    </font>
    <font>
      <sz val="10"/>
      <color theme="1"/>
      <name val="Arial"/>
      <family val="2"/>
    </font>
    <font>
      <sz val="12"/>
      <color rgb="FF000000"/>
      <name val="宋体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theme="0"/>
      <name val="Arial"/>
      <family val="2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Arial cyr"/>
      <charset val="204"/>
    </font>
    <font>
      <b/>
      <u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4"/>
      <color theme="10"/>
      <name val="Arial Cyr"/>
      <charset val="204"/>
    </font>
    <font>
      <b/>
      <sz val="12"/>
      <color theme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i/>
      <sz val="12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u/>
      <sz val="11"/>
      <color indexed="12"/>
      <name val="Calibri"/>
      <family val="2"/>
      <charset val="204"/>
    </font>
    <font>
      <u/>
      <sz val="11"/>
      <color indexed="8"/>
      <name val="Calibri"/>
      <family val="2"/>
      <charset val="204"/>
    </font>
  </fonts>
  <fills count="7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4"/>
        <bgColor indexed="23"/>
      </patternFill>
    </fill>
    <fill>
      <patternFill patternType="solid">
        <fgColor indexed="25"/>
        <bgColor indexed="61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FFFFFF"/>
      </patternFill>
    </fill>
    <fill>
      <gradientFill degree="90">
        <stop position="0">
          <color rgb="FFDDE2E7"/>
        </stop>
        <stop position="1">
          <color rgb="FFCED3D8"/>
        </stop>
      </gradient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gradientFill degree="90">
        <stop position="0">
          <color rgb="FFF7F7F7"/>
        </stop>
        <stop position="1">
          <color rgb="FFFCFCFC"/>
        </stop>
      </gradient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7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79">
    <xf numFmtId="0" fontId="0" fillId="0" borderId="0"/>
    <xf numFmtId="0" fontId="51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6" fillId="0" borderId="0"/>
    <xf numFmtId="0" fontId="53" fillId="0" borderId="0"/>
    <xf numFmtId="0" fontId="36" fillId="0" borderId="0"/>
    <xf numFmtId="0" fontId="54" fillId="0" borderId="0"/>
    <xf numFmtId="0" fontId="36" fillId="0" borderId="0"/>
    <xf numFmtId="0" fontId="36" fillId="0" borderId="0"/>
    <xf numFmtId="0" fontId="51" fillId="0" borderId="0"/>
    <xf numFmtId="0" fontId="51" fillId="0" borderId="0"/>
    <xf numFmtId="0" fontId="53" fillId="0" borderId="0"/>
    <xf numFmtId="0" fontId="53" fillId="0" borderId="0"/>
    <xf numFmtId="0" fontId="53" fillId="0" borderId="0"/>
    <xf numFmtId="0" fontId="3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1" fillId="0" borderId="0"/>
    <xf numFmtId="0" fontId="53" fillId="0" borderId="0"/>
    <xf numFmtId="0" fontId="53" fillId="0" borderId="0"/>
    <xf numFmtId="0" fontId="53" fillId="0" borderId="0"/>
    <xf numFmtId="0" fontId="51" fillId="0" borderId="0"/>
    <xf numFmtId="0" fontId="55" fillId="0" borderId="0" applyNumberForma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6" fillId="0" borderId="0"/>
    <xf numFmtId="0" fontId="53" fillId="0" borderId="0"/>
    <xf numFmtId="0" fontId="36" fillId="0" borderId="0"/>
    <xf numFmtId="0" fontId="36" fillId="0" borderId="0"/>
    <xf numFmtId="0" fontId="53" fillId="0" borderId="0"/>
    <xf numFmtId="0" fontId="53" fillId="0" borderId="0"/>
    <xf numFmtId="0" fontId="53" fillId="0" borderId="0"/>
    <xf numFmtId="0" fontId="3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6" fillId="0" borderId="0"/>
    <xf numFmtId="0" fontId="51" fillId="0" borderId="0"/>
    <xf numFmtId="0" fontId="53" fillId="0" borderId="0"/>
    <xf numFmtId="0" fontId="53" fillId="0" borderId="0"/>
    <xf numFmtId="0" fontId="53" fillId="0" borderId="0"/>
    <xf numFmtId="0" fontId="3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6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5" fillId="0" borderId="0" applyNumberFormat="0" applyFill="0" applyBorder="0" applyAlignment="0" applyProtection="0"/>
    <xf numFmtId="0" fontId="94" fillId="0" borderId="0"/>
    <xf numFmtId="0" fontId="76" fillId="2" borderId="0" applyNumberFormat="0" applyBorder="0" applyAlignment="0" applyProtection="0"/>
    <xf numFmtId="0" fontId="76" fillId="3" borderId="0" applyNumberFormat="0" applyBorder="0" applyAlignment="0" applyProtection="0"/>
    <xf numFmtId="0" fontId="76" fillId="4" borderId="0" applyNumberFormat="0" applyBorder="0" applyAlignment="0" applyProtection="0"/>
    <xf numFmtId="0" fontId="76" fillId="5" borderId="0" applyNumberFormat="0" applyBorder="0" applyAlignment="0" applyProtection="0"/>
    <xf numFmtId="0" fontId="76" fillId="6" borderId="0" applyNumberFormat="0" applyBorder="0" applyAlignment="0" applyProtection="0"/>
    <xf numFmtId="0" fontId="7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6" fillId="2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7" borderId="0" applyNumberFormat="0" applyBorder="0" applyAlignment="0" applyProtection="0">
      <alignment vertical="center"/>
    </xf>
    <xf numFmtId="0" fontId="76" fillId="8" borderId="0" applyNumberFormat="0" applyBorder="0" applyAlignment="0" applyProtection="0"/>
    <xf numFmtId="0" fontId="76" fillId="9" borderId="0" applyNumberFormat="0" applyBorder="0" applyAlignment="0" applyProtection="0"/>
    <xf numFmtId="0" fontId="76" fillId="10" borderId="0" applyNumberFormat="0" applyBorder="0" applyAlignment="0" applyProtection="0"/>
    <xf numFmtId="0" fontId="76" fillId="5" borderId="0" applyNumberFormat="0" applyBorder="0" applyAlignment="0" applyProtection="0"/>
    <xf numFmtId="0" fontId="76" fillId="8" borderId="0" applyNumberFormat="0" applyBorder="0" applyAlignment="0" applyProtection="0"/>
    <xf numFmtId="0" fontId="76" fillId="11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6" fillId="8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/>
    <xf numFmtId="0" fontId="77" fillId="9" borderId="0" applyNumberFormat="0" applyBorder="0" applyAlignment="0" applyProtection="0"/>
    <xf numFmtId="0" fontId="77" fillId="10" borderId="0" applyNumberFormat="0" applyBorder="0" applyAlignment="0" applyProtection="0"/>
    <xf numFmtId="0" fontId="77" fillId="13" borderId="0" applyNumberFormat="0" applyBorder="0" applyAlignment="0" applyProtection="0"/>
    <xf numFmtId="0" fontId="77" fillId="14" borderId="0" applyNumberFormat="0" applyBorder="0" applyAlignment="0" applyProtection="0"/>
    <xf numFmtId="0" fontId="77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57" fillId="12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77" fillId="16" borderId="0" applyNumberFormat="0" applyBorder="0" applyAlignment="0" applyProtection="0"/>
    <xf numFmtId="0" fontId="77" fillId="17" borderId="0" applyNumberFormat="0" applyBorder="0" applyAlignment="0" applyProtection="0"/>
    <xf numFmtId="0" fontId="77" fillId="18" borderId="0" applyNumberFormat="0" applyBorder="0" applyAlignment="0" applyProtection="0"/>
    <xf numFmtId="0" fontId="77" fillId="13" borderId="0" applyNumberFormat="0" applyBorder="0" applyAlignment="0" applyProtection="0"/>
    <xf numFmtId="0" fontId="77" fillId="14" borderId="0" applyNumberFormat="0" applyBorder="0" applyAlignment="0" applyProtection="0"/>
    <xf numFmtId="0" fontId="77" fillId="19" borderId="0" applyNumberFormat="0" applyBorder="0" applyAlignment="0" applyProtection="0"/>
    <xf numFmtId="0" fontId="116" fillId="65" borderId="0" applyNumberFormat="0" applyBorder="0" applyAlignment="0" applyProtection="0"/>
    <xf numFmtId="0" fontId="36" fillId="0" borderId="0"/>
    <xf numFmtId="0" fontId="78" fillId="3" borderId="0" applyNumberFormat="0" applyBorder="0" applyAlignment="0" applyProtection="0"/>
    <xf numFmtId="0" fontId="79" fillId="20" borderId="1" applyNumberFormat="0" applyAlignment="0" applyProtection="0"/>
    <xf numFmtId="0" fontId="80" fillId="21" borderId="2" applyNumberFormat="0" applyAlignment="0" applyProtection="0"/>
    <xf numFmtId="172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5" fontId="9" fillId="0" borderId="0" applyFont="0" applyFill="0" applyBorder="0" applyAlignment="0" applyProtection="0"/>
    <xf numFmtId="167" fontId="36" fillId="0" borderId="0" applyFont="0" applyFill="0" applyBorder="0" applyAlignment="0" applyProtection="0"/>
    <xf numFmtId="0" fontId="6" fillId="22" borderId="0"/>
    <xf numFmtId="0" fontId="6" fillId="23" borderId="0"/>
    <xf numFmtId="0" fontId="4" fillId="0" borderId="0"/>
    <xf numFmtId="0" fontId="1" fillId="0" borderId="0"/>
    <xf numFmtId="0" fontId="81" fillId="0" borderId="0" applyNumberFormat="0" applyFill="0" applyBorder="0" applyAlignment="0" applyProtection="0"/>
    <xf numFmtId="0" fontId="82" fillId="4" borderId="0" applyNumberFormat="0" applyBorder="0" applyAlignment="0" applyProtection="0"/>
    <xf numFmtId="0" fontId="35" fillId="0" borderId="0" applyNumberFormat="0" applyFill="0" applyBorder="0">
      <alignment horizontal="left"/>
    </xf>
    <xf numFmtId="0" fontId="34" fillId="0" borderId="3" applyProtection="0">
      <alignment horizontal="left" vertical="center"/>
    </xf>
    <xf numFmtId="0" fontId="31" fillId="24" borderId="4" applyProtection="0">
      <alignment horizontal="left" indent="2"/>
    </xf>
    <xf numFmtId="0" fontId="83" fillId="0" borderId="5" applyNumberFormat="0" applyFill="0" applyAlignment="0" applyProtection="0"/>
    <xf numFmtId="0" fontId="84" fillId="0" borderId="6" applyNumberFormat="0" applyFill="0" applyAlignment="0" applyProtection="0"/>
    <xf numFmtId="0" fontId="85" fillId="0" borderId="7" applyNumberFormat="0" applyFill="0" applyAlignment="0" applyProtection="0"/>
    <xf numFmtId="0" fontId="85" fillId="0" borderId="0" applyNumberFormat="0" applyFill="0" applyBorder="0" applyAlignment="0" applyProtection="0"/>
    <xf numFmtId="0" fontId="86" fillId="7" borderId="1" applyNumberFormat="0" applyAlignment="0" applyProtection="0"/>
    <xf numFmtId="0" fontId="87" fillId="0" borderId="8" applyNumberFormat="0" applyFill="0" applyAlignment="0" applyProtection="0"/>
    <xf numFmtId="0" fontId="88" fillId="25" borderId="0" applyNumberFormat="0" applyBorder="0" applyAlignment="0" applyProtection="0"/>
    <xf numFmtId="0" fontId="112" fillId="0" borderId="0"/>
    <xf numFmtId="0" fontId="36" fillId="0" borderId="0"/>
    <xf numFmtId="0" fontId="9" fillId="0" borderId="0"/>
    <xf numFmtId="0" fontId="58" fillId="0" borderId="0"/>
    <xf numFmtId="0" fontId="89" fillId="26" borderId="9" applyNumberFormat="0" applyFont="0" applyAlignment="0" applyProtection="0"/>
    <xf numFmtId="0" fontId="90" fillId="20" borderId="10" applyNumberFormat="0" applyAlignment="0" applyProtection="0"/>
    <xf numFmtId="4" fontId="40" fillId="27" borderId="10" applyNumberFormat="0" applyProtection="0">
      <alignment vertical="center"/>
    </xf>
    <xf numFmtId="4" fontId="41" fillId="27" borderId="10" applyNumberFormat="0" applyProtection="0">
      <alignment vertical="center"/>
    </xf>
    <xf numFmtId="4" fontId="40" fillId="27" borderId="10" applyNumberFormat="0" applyProtection="0">
      <alignment horizontal="left" vertical="center" indent="1"/>
    </xf>
    <xf numFmtId="4" fontId="40" fillId="27" borderId="10" applyNumberFormat="0" applyProtection="0">
      <alignment horizontal="left" vertical="center" indent="1"/>
    </xf>
    <xf numFmtId="0" fontId="2" fillId="28" borderId="10" applyNumberFormat="0" applyProtection="0">
      <alignment horizontal="left" vertical="center" indent="1"/>
    </xf>
    <xf numFmtId="4" fontId="40" fillId="29" borderId="10" applyNumberFormat="0" applyProtection="0">
      <alignment horizontal="right" vertical="center"/>
    </xf>
    <xf numFmtId="4" fontId="40" fillId="30" borderId="10" applyNumberFormat="0" applyProtection="0">
      <alignment horizontal="right" vertical="center"/>
    </xf>
    <xf numFmtId="4" fontId="40" fillId="31" borderId="10" applyNumberFormat="0" applyProtection="0">
      <alignment horizontal="right" vertical="center"/>
    </xf>
    <xf numFmtId="4" fontId="40" fillId="32" borderId="10" applyNumberFormat="0" applyProtection="0">
      <alignment horizontal="right" vertical="center"/>
    </xf>
    <xf numFmtId="4" fontId="40" fillId="33" borderId="10" applyNumberFormat="0" applyProtection="0">
      <alignment horizontal="right" vertical="center"/>
    </xf>
    <xf numFmtId="4" fontId="40" fillId="34" borderId="10" applyNumberFormat="0" applyProtection="0">
      <alignment horizontal="right" vertical="center"/>
    </xf>
    <xf numFmtId="4" fontId="40" fillId="35" borderId="10" applyNumberFormat="0" applyProtection="0">
      <alignment horizontal="right" vertical="center"/>
    </xf>
    <xf numFmtId="4" fontId="40" fillId="36" borderId="10" applyNumberFormat="0" applyProtection="0">
      <alignment horizontal="right" vertical="center"/>
    </xf>
    <xf numFmtId="4" fontId="40" fillId="37" borderId="10" applyNumberFormat="0" applyProtection="0">
      <alignment horizontal="right" vertical="center"/>
    </xf>
    <xf numFmtId="4" fontId="42" fillId="38" borderId="10" applyNumberFormat="0" applyProtection="0">
      <alignment horizontal="left" vertical="center" indent="1"/>
    </xf>
    <xf numFmtId="4" fontId="40" fillId="39" borderId="11" applyNumberFormat="0" applyProtection="0">
      <alignment horizontal="left" vertical="center" indent="1"/>
    </xf>
    <xf numFmtId="4" fontId="43" fillId="40" borderId="0" applyNumberFormat="0" applyProtection="0">
      <alignment horizontal="left" vertical="center" indent="1"/>
    </xf>
    <xf numFmtId="0" fontId="2" fillId="28" borderId="10" applyNumberFormat="0" applyProtection="0">
      <alignment horizontal="left" vertical="center" indent="1"/>
    </xf>
    <xf numFmtId="4" fontId="44" fillId="39" borderId="10" applyNumberFormat="0" applyProtection="0">
      <alignment horizontal="left" vertical="center" indent="1"/>
    </xf>
    <xf numFmtId="4" fontId="39" fillId="39" borderId="10" applyNumberFormat="0" applyProtection="0">
      <alignment horizontal="left" vertical="center" indent="1"/>
    </xf>
    <xf numFmtId="4" fontId="44" fillId="41" borderId="10" applyNumberFormat="0" applyProtection="0">
      <alignment horizontal="left" vertical="center" indent="1"/>
    </xf>
    <xf numFmtId="4" fontId="39" fillId="41" borderId="10" applyNumberFormat="0" applyProtection="0">
      <alignment horizontal="left" vertical="center" indent="1"/>
    </xf>
    <xf numFmtId="0" fontId="2" fillId="41" borderId="10" applyNumberFormat="0" applyProtection="0">
      <alignment horizontal="left" vertical="center" indent="1"/>
    </xf>
    <xf numFmtId="0" fontId="2" fillId="41" borderId="10" applyNumberFormat="0" applyProtection="0">
      <alignment horizontal="left" vertical="center" indent="1"/>
    </xf>
    <xf numFmtId="0" fontId="2" fillId="42" borderId="10" applyNumberFormat="0" applyProtection="0">
      <alignment horizontal="left" vertical="center" indent="1"/>
    </xf>
    <xf numFmtId="0" fontId="2" fillId="42" borderId="10" applyNumberFormat="0" applyProtection="0">
      <alignment horizontal="left" vertical="center" indent="1"/>
    </xf>
    <xf numFmtId="0" fontId="2" fillId="43" borderId="10" applyNumberFormat="0" applyProtection="0">
      <alignment horizontal="left" vertical="center" indent="1"/>
    </xf>
    <xf numFmtId="0" fontId="2" fillId="43" borderId="10" applyNumberFormat="0" applyProtection="0">
      <alignment horizontal="left" vertical="center" indent="1"/>
    </xf>
    <xf numFmtId="0" fontId="2" fillId="28" borderId="10" applyNumberFormat="0" applyProtection="0">
      <alignment horizontal="left" vertical="center" indent="1"/>
    </xf>
    <xf numFmtId="0" fontId="2" fillId="28" borderId="10" applyNumberFormat="0" applyProtection="0">
      <alignment horizontal="left" vertical="center" indent="1"/>
    </xf>
    <xf numFmtId="4" fontId="40" fillId="44" borderId="10" applyNumberFormat="0" applyProtection="0">
      <alignment vertical="center"/>
    </xf>
    <xf numFmtId="4" fontId="41" fillId="44" borderId="10" applyNumberFormat="0" applyProtection="0">
      <alignment vertical="center"/>
    </xf>
    <xf numFmtId="4" fontId="40" fillId="44" borderId="10" applyNumberFormat="0" applyProtection="0">
      <alignment horizontal="left" vertical="center" indent="1"/>
    </xf>
    <xf numFmtId="4" fontId="40" fillId="44" borderId="10" applyNumberFormat="0" applyProtection="0">
      <alignment horizontal="left" vertical="center" indent="1"/>
    </xf>
    <xf numFmtId="4" fontId="40" fillId="39" borderId="10" applyNumberFormat="0" applyProtection="0">
      <alignment horizontal="right" vertical="center"/>
    </xf>
    <xf numFmtId="4" fontId="41" fillId="39" borderId="10" applyNumberFormat="0" applyProtection="0">
      <alignment horizontal="right" vertical="center"/>
    </xf>
    <xf numFmtId="0" fontId="2" fillId="28" borderId="10" applyNumberFormat="0" applyProtection="0">
      <alignment horizontal="left" vertical="center" indent="1"/>
    </xf>
    <xf numFmtId="0" fontId="2" fillId="28" borderId="10" applyNumberFormat="0" applyProtection="0">
      <alignment horizontal="left" vertical="center" indent="1"/>
    </xf>
    <xf numFmtId="0" fontId="45" fillId="0" borderId="0"/>
    <xf numFmtId="4" fontId="46" fillId="39" borderId="10" applyNumberFormat="0" applyProtection="0">
      <alignment horizontal="right" vertical="center"/>
    </xf>
    <xf numFmtId="0" fontId="96" fillId="0" borderId="19" applyNumberFormat="0" applyFont="0" applyFill="0" applyAlignment="0" applyProtection="0"/>
    <xf numFmtId="170" fontId="97" fillId="0" borderId="20" applyNumberFormat="0" applyProtection="0">
      <alignment horizontal="right" vertical="center"/>
    </xf>
    <xf numFmtId="170" fontId="98" fillId="0" borderId="21" applyNumberFormat="0" applyProtection="0">
      <alignment horizontal="right" vertical="center"/>
    </xf>
    <xf numFmtId="0" fontId="98" fillId="45" borderId="19" applyNumberFormat="0" applyAlignment="0" applyProtection="0">
      <alignment horizontal="left" vertical="center" indent="1"/>
    </xf>
    <xf numFmtId="0" fontId="96" fillId="46" borderId="21" applyNumberFormat="0" applyAlignment="0">
      <alignment horizontal="left" vertical="center" indent="1"/>
      <protection locked="0"/>
    </xf>
    <xf numFmtId="0" fontId="96" fillId="46" borderId="21" applyNumberFormat="0" applyAlignment="0">
      <alignment horizontal="left" vertical="center" indent="1"/>
      <protection locked="0"/>
    </xf>
    <xf numFmtId="0" fontId="99" fillId="0" borderId="22" applyNumberFormat="0" applyFill="0" applyBorder="0" applyAlignment="0" applyProtection="0"/>
    <xf numFmtId="0" fontId="99" fillId="46" borderId="21" applyNumberFormat="0" applyAlignment="0">
      <alignment horizontal="left" vertical="center" indent="1"/>
      <protection locked="0"/>
    </xf>
    <xf numFmtId="0" fontId="99" fillId="46" borderId="21" applyNumberFormat="0" applyAlignment="0">
      <alignment horizontal="left" vertical="center" indent="1"/>
      <protection locked="0"/>
    </xf>
    <xf numFmtId="170" fontId="100" fillId="47" borderId="20" applyNumberFormat="0" applyBorder="0">
      <alignment horizontal="right" vertical="center"/>
      <protection locked="0"/>
    </xf>
    <xf numFmtId="170" fontId="101" fillId="47" borderId="21" applyNumberFormat="0" applyBorder="0">
      <alignment horizontal="right" vertical="center"/>
      <protection locked="0"/>
    </xf>
    <xf numFmtId="0" fontId="99" fillId="48" borderId="21" applyNumberFormat="0" applyAlignment="0" applyProtection="0">
      <alignment horizontal="left" vertical="center" indent="1"/>
    </xf>
    <xf numFmtId="170" fontId="101" fillId="48" borderId="21" applyNumberFormat="0" applyProtection="0">
      <alignment horizontal="right" vertical="center"/>
    </xf>
    <xf numFmtId="0" fontId="102" fillId="0" borderId="22" applyNumberFormat="0" applyBorder="0" applyAlignment="0" applyProtection="0"/>
    <xf numFmtId="0" fontId="96" fillId="0" borderId="23" applyNumberFormat="0" applyFont="0" applyFill="0" applyAlignment="0" applyProtection="0"/>
    <xf numFmtId="170" fontId="103" fillId="49" borderId="24" applyNumberFormat="0" applyBorder="0" applyAlignment="0" applyProtection="0">
      <alignment horizontal="right" vertical="center" indent="1"/>
    </xf>
    <xf numFmtId="170" fontId="104" fillId="50" borderId="24" applyNumberFormat="0" applyBorder="0" applyAlignment="0" applyProtection="0">
      <alignment horizontal="right" vertical="center" indent="1"/>
    </xf>
    <xf numFmtId="170" fontId="104" fillId="51" borderId="24" applyNumberFormat="0" applyBorder="0" applyAlignment="0" applyProtection="0">
      <alignment horizontal="right" vertical="center" indent="1"/>
    </xf>
    <xf numFmtId="170" fontId="105" fillId="52" borderId="24" applyNumberFormat="0" applyBorder="0" applyAlignment="0" applyProtection="0">
      <alignment horizontal="right" vertical="center" indent="1"/>
    </xf>
    <xf numFmtId="170" fontId="105" fillId="53" borderId="24" applyNumberFormat="0" applyBorder="0" applyAlignment="0" applyProtection="0">
      <alignment horizontal="right" vertical="center" indent="1"/>
    </xf>
    <xf numFmtId="170" fontId="105" fillId="54" borderId="24" applyNumberFormat="0" applyBorder="0" applyAlignment="0" applyProtection="0">
      <alignment horizontal="right" vertical="center" indent="1"/>
    </xf>
    <xf numFmtId="170" fontId="106" fillId="55" borderId="24" applyNumberFormat="0" applyBorder="0" applyAlignment="0" applyProtection="0">
      <alignment horizontal="right" vertical="center" indent="1"/>
    </xf>
    <xf numFmtId="170" fontId="106" fillId="56" borderId="24" applyNumberFormat="0" applyBorder="0" applyAlignment="0" applyProtection="0">
      <alignment horizontal="right" vertical="center" indent="1"/>
    </xf>
    <xf numFmtId="170" fontId="106" fillId="57" borderId="24" applyNumberFormat="0" applyBorder="0" applyAlignment="0" applyProtection="0">
      <alignment horizontal="right" vertical="center" indent="1"/>
    </xf>
    <xf numFmtId="170" fontId="97" fillId="0" borderId="20" applyNumberFormat="0" applyFill="0" applyBorder="0" applyAlignment="0" applyProtection="0">
      <alignment horizontal="right" vertical="center"/>
    </xf>
    <xf numFmtId="170" fontId="107" fillId="58" borderId="19" applyNumberFormat="0" applyAlignment="0" applyProtection="0">
      <alignment horizontal="left" vertical="center" indent="1"/>
    </xf>
    <xf numFmtId="0" fontId="96" fillId="59" borderId="25" applyNumberFormat="0" applyAlignment="0" applyProtection="0">
      <alignment horizontal="left" vertical="center" indent="1"/>
    </xf>
    <xf numFmtId="0" fontId="96" fillId="60" borderId="19" applyNumberFormat="0" applyAlignment="0" applyProtection="0">
      <alignment horizontal="left" vertical="center" indent="1"/>
    </xf>
    <xf numFmtId="0" fontId="96" fillId="61" borderId="19" applyNumberFormat="0" applyAlignment="0" applyProtection="0">
      <alignment horizontal="left" vertical="center" indent="1"/>
    </xf>
    <xf numFmtId="0" fontId="96" fillId="62" borderId="19" applyNumberFormat="0" applyAlignment="0" applyProtection="0">
      <alignment horizontal="left" vertical="center" indent="1"/>
    </xf>
    <xf numFmtId="0" fontId="96" fillId="47" borderId="19" applyNumberFormat="0" applyAlignment="0" applyProtection="0">
      <alignment horizontal="left" vertical="center" indent="1"/>
    </xf>
    <xf numFmtId="0" fontId="96" fillId="48" borderId="21" applyNumberFormat="0" applyAlignment="0" applyProtection="0">
      <alignment horizontal="left" vertical="center" indent="1"/>
    </xf>
    <xf numFmtId="0" fontId="96" fillId="63" borderId="25" applyNumberFormat="0" applyAlignment="0" applyProtection="0">
      <alignment horizontal="left" vertical="center" indent="1"/>
    </xf>
    <xf numFmtId="170" fontId="97" fillId="47" borderId="20" applyNumberFormat="0" applyBorder="0">
      <alignment horizontal="right" vertical="center"/>
      <protection locked="0"/>
    </xf>
    <xf numFmtId="170" fontId="98" fillId="47" borderId="21" applyNumberFormat="0" applyBorder="0">
      <alignment horizontal="right" vertical="center"/>
      <protection locked="0"/>
    </xf>
    <xf numFmtId="170" fontId="97" fillId="58" borderId="19" applyNumberFormat="0" applyAlignment="0" applyProtection="0">
      <alignment horizontal="left" vertical="center" indent="1"/>
    </xf>
    <xf numFmtId="0" fontId="98" fillId="45" borderId="21" applyNumberFormat="0" applyAlignment="0" applyProtection="0">
      <alignment horizontal="left" vertical="center" indent="1"/>
    </xf>
    <xf numFmtId="170" fontId="97" fillId="0" borderId="20" applyNumberFormat="0" applyFill="0" applyBorder="0" applyAlignment="0" applyProtection="0">
      <alignment horizontal="right" vertical="center"/>
    </xf>
    <xf numFmtId="0" fontId="96" fillId="48" borderId="21" applyNumberFormat="0" applyAlignment="0" applyProtection="0">
      <alignment horizontal="left" vertical="center" indent="1"/>
    </xf>
    <xf numFmtId="170" fontId="98" fillId="48" borderId="21" applyNumberFormat="0" applyProtection="0">
      <alignment horizontal="right" vertical="center"/>
    </xf>
    <xf numFmtId="0" fontId="36" fillId="0" borderId="0"/>
    <xf numFmtId="0" fontId="36" fillId="0" borderId="0"/>
    <xf numFmtId="0" fontId="25" fillId="0" borderId="0"/>
    <xf numFmtId="0" fontId="36" fillId="0" borderId="0"/>
    <xf numFmtId="1" fontId="47" fillId="0" borderId="0"/>
    <xf numFmtId="0" fontId="36" fillId="0" borderId="0"/>
    <xf numFmtId="0" fontId="91" fillId="0" borderId="0" applyNumberFormat="0" applyFill="0" applyBorder="0" applyAlignment="0" applyProtection="0"/>
    <xf numFmtId="0" fontId="92" fillId="0" borderId="12" applyNumberFormat="0" applyFill="0" applyAlignment="0" applyProtection="0"/>
    <xf numFmtId="0" fontId="93" fillId="0" borderId="0" applyNumberFormat="0" applyFill="0" applyBorder="0" applyAlignment="0" applyProtection="0"/>
    <xf numFmtId="0" fontId="108" fillId="64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2" fillId="20" borderId="10" applyNumberFormat="0" applyAlignment="0" applyProtection="0"/>
    <xf numFmtId="0" fontId="12" fillId="20" borderId="10" applyNumberFormat="0" applyAlignment="0" applyProtection="0"/>
    <xf numFmtId="0" fontId="13" fillId="20" borderId="1" applyNumberFormat="0" applyAlignment="0" applyProtection="0"/>
    <xf numFmtId="0" fontId="13" fillId="20" borderId="1" applyNumberFormat="0" applyAlignment="0" applyProtection="0"/>
    <xf numFmtId="0" fontId="109" fillId="0" borderId="0" applyNumberFormat="0" applyFill="0" applyBorder="0" applyAlignment="0" applyProtection="0"/>
    <xf numFmtId="0" fontId="26" fillId="0" borderId="0" applyNumberFormat="0" applyFill="0" applyBorder="0" applyProtection="0">
      <alignment horizontal="left"/>
    </xf>
    <xf numFmtId="0" fontId="26" fillId="0" borderId="0" applyNumberFormat="0" applyFill="0" applyBorder="0" applyProtection="0">
      <alignment horizontal="left"/>
    </xf>
    <xf numFmtId="0" fontId="10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11" fillId="0" borderId="0" applyNumberFormat="0" applyFill="0" applyBorder="0" applyAlignment="0" applyProtection="0">
      <alignment vertical="top"/>
      <protection locked="0"/>
    </xf>
    <xf numFmtId="0" fontId="29" fillId="0" borderId="13" applyNumberFormat="0" applyFont="0" applyFill="0" applyBorder="0" applyProtection="0">
      <alignment horizontal="center" vertical="center"/>
    </xf>
    <xf numFmtId="169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0" borderId="12" applyNumberFormat="0" applyFill="0" applyAlignment="0" applyProtection="0"/>
    <xf numFmtId="0" fontId="5" fillId="0" borderId="12" applyNumberFormat="0" applyFill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25" borderId="0" applyNumberFormat="0" applyBorder="0" applyAlignment="0" applyProtection="0"/>
    <xf numFmtId="0" fontId="32" fillId="0" borderId="13" applyNumberFormat="0">
      <alignment horizontal="center" vertical="top"/>
    </xf>
    <xf numFmtId="0" fontId="95" fillId="0" borderId="0"/>
    <xf numFmtId="0" fontId="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>
      <alignment horizontal="left"/>
    </xf>
    <xf numFmtId="0" fontId="113" fillId="0" borderId="0"/>
    <xf numFmtId="0" fontId="113" fillId="0" borderId="0"/>
    <xf numFmtId="0" fontId="32" fillId="0" borderId="0"/>
    <xf numFmtId="0" fontId="2" fillId="0" borderId="0"/>
    <xf numFmtId="0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95" fillId="0" borderId="0"/>
    <xf numFmtId="0" fontId="95" fillId="0" borderId="0"/>
    <xf numFmtId="0" fontId="2" fillId="0" borderId="0"/>
    <xf numFmtId="0" fontId="4" fillId="0" borderId="0"/>
    <xf numFmtId="0" fontId="1" fillId="0" borderId="0"/>
    <xf numFmtId="0" fontId="112" fillId="0" borderId="0"/>
    <xf numFmtId="0" fontId="114" fillId="0" borderId="0"/>
    <xf numFmtId="0" fontId="27" fillId="0" borderId="0"/>
    <xf numFmtId="0" fontId="37" fillId="0" borderId="0">
      <alignment vertical="center"/>
    </xf>
    <xf numFmtId="0" fontId="95" fillId="0" borderId="0"/>
    <xf numFmtId="0" fontId="115" fillId="0" borderId="0"/>
    <xf numFmtId="0" fontId="8" fillId="0" borderId="0">
      <alignment vertical="center"/>
    </xf>
    <xf numFmtId="0" fontId="114" fillId="0" borderId="0"/>
    <xf numFmtId="0" fontId="114" fillId="0" borderId="0"/>
    <xf numFmtId="168" fontId="95" fillId="0" borderId="0"/>
    <xf numFmtId="0" fontId="3" fillId="0" borderId="0"/>
    <xf numFmtId="0" fontId="3" fillId="0" borderId="0"/>
    <xf numFmtId="0" fontId="9" fillId="0" borderId="0"/>
    <xf numFmtId="0" fontId="95" fillId="0" borderId="0"/>
    <xf numFmtId="0" fontId="32" fillId="0" borderId="0"/>
    <xf numFmtId="0" fontId="95" fillId="0" borderId="0"/>
    <xf numFmtId="0" fontId="20" fillId="3" borderId="0" applyNumberFormat="0" applyBorder="0" applyAlignment="0" applyProtection="0"/>
    <xf numFmtId="0" fontId="21" fillId="0" borderId="0" applyNumberFormat="0" applyFill="0" applyBorder="0" applyAlignment="0" applyProtection="0"/>
    <xf numFmtId="0" fontId="9" fillId="26" borderId="9" applyNumberFormat="0" applyFont="0" applyAlignment="0" applyProtection="0"/>
    <xf numFmtId="0" fontId="9" fillId="26" borderId="9" applyNumberFormat="0" applyFont="0" applyAlignment="0" applyProtection="0"/>
    <xf numFmtId="0" fontId="8" fillId="26" borderId="9" applyNumberFormat="0" applyFont="0" applyAlignment="0" applyProtection="0"/>
    <xf numFmtId="9" fontId="95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95" fillId="0" borderId="0" applyFont="0" applyFill="0" applyBorder="0" applyAlignment="0" applyProtection="0"/>
    <xf numFmtId="9" fontId="115" fillId="0" borderId="0" applyFont="0" applyFill="0" applyBorder="0" applyAlignment="0" applyProtection="0"/>
    <xf numFmtId="0" fontId="22" fillId="0" borderId="8" applyNumberFormat="0" applyFill="0" applyAlignment="0" applyProtection="0"/>
    <xf numFmtId="0" fontId="51" fillId="0" borderId="0"/>
    <xf numFmtId="0" fontId="30" fillId="0" borderId="13" applyNumberFormat="0">
      <alignment horizontal="left" vertical="top" wrapText="1"/>
    </xf>
    <xf numFmtId="0" fontId="23" fillId="0" borderId="0" applyNumberFormat="0" applyFill="0" applyBorder="0" applyAlignment="0" applyProtection="0"/>
    <xf numFmtId="164" fontId="95" fillId="0" borderId="0" applyFont="0" applyFill="0" applyBorder="0" applyAlignment="0" applyProtection="0"/>
    <xf numFmtId="165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95" fillId="0" borderId="0" applyFont="0" applyFill="0" applyBorder="0" applyAlignment="0" applyProtection="0"/>
    <xf numFmtId="0" fontId="24" fillId="4" borderId="0" applyNumberFormat="0" applyBorder="0" applyAlignment="0" applyProtection="0"/>
    <xf numFmtId="166" fontId="33" fillId="0" borderId="0" applyFill="0" applyBorder="0">
      <alignment horizontal="right" vertical="top"/>
    </xf>
    <xf numFmtId="0" fontId="36" fillId="0" borderId="0"/>
    <xf numFmtId="0" fontId="27" fillId="0" borderId="0"/>
    <xf numFmtId="0" fontId="36" fillId="0" borderId="0"/>
    <xf numFmtId="0" fontId="59" fillId="0" borderId="0"/>
    <xf numFmtId="0" fontId="60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61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8" fillId="0" borderId="0">
      <alignment vertical="center"/>
    </xf>
    <xf numFmtId="0" fontId="37" fillId="0" borderId="0"/>
    <xf numFmtId="0" fontId="57" fillId="16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5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1" borderId="2" applyNumberFormat="0" applyAlignment="0" applyProtection="0">
      <alignment vertical="center"/>
    </xf>
    <xf numFmtId="0" fontId="68" fillId="0" borderId="12" applyNumberFormat="0" applyFill="0" applyAlignment="0" applyProtection="0">
      <alignment vertical="center"/>
    </xf>
    <xf numFmtId="0" fontId="8" fillId="26" borderId="9" applyNumberFormat="0" applyFon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20" borderId="1" applyNumberFormat="0" applyAlignment="0" applyProtection="0">
      <alignment vertical="center"/>
    </xf>
    <xf numFmtId="171" fontId="37" fillId="0" borderId="0" applyFont="0" applyFill="0" applyBorder="0" applyAlignment="0" applyProtection="0"/>
    <xf numFmtId="0" fontId="72" fillId="7" borderId="1" applyNumberFormat="0" applyAlignment="0" applyProtection="0">
      <alignment vertical="center"/>
    </xf>
    <xf numFmtId="0" fontId="73" fillId="20" borderId="10" applyNumberFormat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75" fillId="0" borderId="8" applyNumberFormat="0" applyFill="0" applyAlignment="0" applyProtection="0">
      <alignment vertical="center"/>
    </xf>
    <xf numFmtId="0" fontId="125" fillId="0" borderId="0"/>
    <xf numFmtId="0" fontId="131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38" fillId="26" borderId="9" applyNumberFormat="0" applyFont="0" applyAlignment="0" applyProtection="0"/>
    <xf numFmtId="164" fontId="95" fillId="0" borderId="0" applyFont="0" applyFill="0" applyBorder="0" applyAlignment="0" applyProtection="0"/>
    <xf numFmtId="0" fontId="36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43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0" fontId="2" fillId="0" borderId="0"/>
    <xf numFmtId="0" fontId="135" fillId="0" borderId="0" applyNumberFormat="0" applyFill="0" applyBorder="0" applyAlignment="0" applyProtection="0"/>
    <xf numFmtId="9" fontId="114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9" fillId="20" borderId="64" applyNumberFormat="0" applyAlignment="0" applyProtection="0"/>
    <xf numFmtId="0" fontId="86" fillId="7" borderId="64" applyNumberFormat="0" applyAlignment="0" applyProtection="0"/>
    <xf numFmtId="0" fontId="89" fillId="26" borderId="65" applyNumberFormat="0" applyFont="0" applyAlignment="0" applyProtection="0"/>
    <xf numFmtId="0" fontId="90" fillId="20" borderId="66" applyNumberFormat="0" applyAlignment="0" applyProtection="0"/>
    <xf numFmtId="4" fontId="40" fillId="27" borderId="66" applyNumberFormat="0" applyProtection="0">
      <alignment vertical="center"/>
    </xf>
    <xf numFmtId="4" fontId="41" fillId="27" borderId="66" applyNumberFormat="0" applyProtection="0">
      <alignment vertical="center"/>
    </xf>
    <xf numFmtId="4" fontId="40" fillId="27" borderId="66" applyNumberFormat="0" applyProtection="0">
      <alignment horizontal="left" vertical="center" indent="1"/>
    </xf>
    <xf numFmtId="4" fontId="40" fillId="27" borderId="66" applyNumberFormat="0" applyProtection="0">
      <alignment horizontal="left" vertical="center" indent="1"/>
    </xf>
    <xf numFmtId="0" fontId="2" fillId="28" borderId="66" applyNumberFormat="0" applyProtection="0">
      <alignment horizontal="left" vertical="center" indent="1"/>
    </xf>
    <xf numFmtId="4" fontId="40" fillId="29" borderId="66" applyNumberFormat="0" applyProtection="0">
      <alignment horizontal="right" vertical="center"/>
    </xf>
    <xf numFmtId="4" fontId="40" fillId="30" borderId="66" applyNumberFormat="0" applyProtection="0">
      <alignment horizontal="right" vertical="center"/>
    </xf>
    <xf numFmtId="4" fontId="40" fillId="31" borderId="66" applyNumberFormat="0" applyProtection="0">
      <alignment horizontal="right" vertical="center"/>
    </xf>
    <xf numFmtId="4" fontId="40" fillId="32" borderId="66" applyNumberFormat="0" applyProtection="0">
      <alignment horizontal="right" vertical="center"/>
    </xf>
    <xf numFmtId="4" fontId="40" fillId="33" borderId="66" applyNumberFormat="0" applyProtection="0">
      <alignment horizontal="right" vertical="center"/>
    </xf>
    <xf numFmtId="4" fontId="40" fillId="34" borderId="66" applyNumberFormat="0" applyProtection="0">
      <alignment horizontal="right" vertical="center"/>
    </xf>
    <xf numFmtId="4" fontId="40" fillId="35" borderId="66" applyNumberFormat="0" applyProtection="0">
      <alignment horizontal="right" vertical="center"/>
    </xf>
    <xf numFmtId="4" fontId="40" fillId="36" borderId="66" applyNumberFormat="0" applyProtection="0">
      <alignment horizontal="right" vertical="center"/>
    </xf>
    <xf numFmtId="4" fontId="40" fillId="37" borderId="66" applyNumberFormat="0" applyProtection="0">
      <alignment horizontal="right" vertical="center"/>
    </xf>
    <xf numFmtId="4" fontId="42" fillId="38" borderId="66" applyNumberFormat="0" applyProtection="0">
      <alignment horizontal="left" vertical="center" indent="1"/>
    </xf>
    <xf numFmtId="4" fontId="40" fillId="39" borderId="67" applyNumberFormat="0" applyProtection="0">
      <alignment horizontal="left" vertical="center" indent="1"/>
    </xf>
    <xf numFmtId="0" fontId="2" fillId="28" borderId="66" applyNumberFormat="0" applyProtection="0">
      <alignment horizontal="left" vertical="center" indent="1"/>
    </xf>
    <xf numFmtId="4" fontId="39" fillId="39" borderId="66" applyNumberFormat="0" applyProtection="0">
      <alignment horizontal="left" vertical="center" indent="1"/>
    </xf>
    <xf numFmtId="4" fontId="39" fillId="39" borderId="66" applyNumberFormat="0" applyProtection="0">
      <alignment horizontal="left" vertical="center" indent="1"/>
    </xf>
    <xf numFmtId="4" fontId="39" fillId="41" borderId="66" applyNumberFormat="0" applyProtection="0">
      <alignment horizontal="left" vertical="center" indent="1"/>
    </xf>
    <xf numFmtId="4" fontId="39" fillId="41" borderId="66" applyNumberFormat="0" applyProtection="0">
      <alignment horizontal="left" vertical="center" indent="1"/>
    </xf>
    <xf numFmtId="0" fontId="2" fillId="41" borderId="66" applyNumberFormat="0" applyProtection="0">
      <alignment horizontal="left" vertical="center" indent="1"/>
    </xf>
    <xf numFmtId="0" fontId="2" fillId="41" borderId="66" applyNumberFormat="0" applyProtection="0">
      <alignment horizontal="left" vertical="center" indent="1"/>
    </xf>
    <xf numFmtId="0" fontId="2" fillId="42" borderId="66" applyNumberFormat="0" applyProtection="0">
      <alignment horizontal="left" vertical="center" indent="1"/>
    </xf>
    <xf numFmtId="0" fontId="2" fillId="42" borderId="66" applyNumberFormat="0" applyProtection="0">
      <alignment horizontal="left" vertical="center" indent="1"/>
    </xf>
    <xf numFmtId="0" fontId="2" fillId="43" borderId="66" applyNumberFormat="0" applyProtection="0">
      <alignment horizontal="left" vertical="center" indent="1"/>
    </xf>
    <xf numFmtId="0" fontId="2" fillId="43" borderId="66" applyNumberFormat="0" applyProtection="0">
      <alignment horizontal="left" vertical="center" indent="1"/>
    </xf>
    <xf numFmtId="0" fontId="2" fillId="28" borderId="66" applyNumberFormat="0" applyProtection="0">
      <alignment horizontal="left" vertical="center" indent="1"/>
    </xf>
    <xf numFmtId="0" fontId="2" fillId="28" borderId="66" applyNumberFormat="0" applyProtection="0">
      <alignment horizontal="left" vertical="center" indent="1"/>
    </xf>
    <xf numFmtId="4" fontId="40" fillId="44" borderId="66" applyNumberFormat="0" applyProtection="0">
      <alignment vertical="center"/>
    </xf>
    <xf numFmtId="4" fontId="41" fillId="44" borderId="66" applyNumberFormat="0" applyProtection="0">
      <alignment vertical="center"/>
    </xf>
    <xf numFmtId="4" fontId="40" fillId="44" borderId="66" applyNumberFormat="0" applyProtection="0">
      <alignment horizontal="left" vertical="center" indent="1"/>
    </xf>
    <xf numFmtId="4" fontId="40" fillId="44" borderId="66" applyNumberFormat="0" applyProtection="0">
      <alignment horizontal="left" vertical="center" indent="1"/>
    </xf>
    <xf numFmtId="4" fontId="40" fillId="39" borderId="66" applyNumberFormat="0" applyProtection="0">
      <alignment horizontal="right" vertical="center"/>
    </xf>
    <xf numFmtId="4" fontId="41" fillId="39" borderId="66" applyNumberFormat="0" applyProtection="0">
      <alignment horizontal="right" vertical="center"/>
    </xf>
    <xf numFmtId="0" fontId="2" fillId="28" borderId="66" applyNumberFormat="0" applyProtection="0">
      <alignment horizontal="left" vertical="center" indent="1"/>
    </xf>
    <xf numFmtId="0" fontId="2" fillId="28" borderId="66" applyNumberFormat="0" applyProtection="0">
      <alignment horizontal="left" vertical="center" indent="1"/>
    </xf>
    <xf numFmtId="4" fontId="46" fillId="39" borderId="66" applyNumberFormat="0" applyProtection="0">
      <alignment horizontal="right" vertical="center"/>
    </xf>
    <xf numFmtId="0" fontId="92" fillId="0" borderId="68" applyNumberFormat="0" applyFill="0" applyAlignment="0" applyProtection="0"/>
    <xf numFmtId="0" fontId="11" fillId="7" borderId="64" applyNumberFormat="0" applyAlignment="0" applyProtection="0"/>
    <xf numFmtId="0" fontId="11" fillId="7" borderId="64" applyNumberFormat="0" applyAlignment="0" applyProtection="0"/>
    <xf numFmtId="0" fontId="12" fillId="20" borderId="66" applyNumberFormat="0" applyAlignment="0" applyProtection="0"/>
    <xf numFmtId="0" fontId="12" fillId="20" borderId="66" applyNumberFormat="0" applyAlignment="0" applyProtection="0"/>
    <xf numFmtId="0" fontId="13" fillId="20" borderId="64" applyNumberFormat="0" applyAlignment="0" applyProtection="0"/>
    <xf numFmtId="0" fontId="13" fillId="20" borderId="64" applyNumberFormat="0" applyAlignment="0" applyProtection="0"/>
    <xf numFmtId="0" fontId="29" fillId="0" borderId="69" applyNumberFormat="0" applyFont="0" applyFill="0" applyBorder="0" applyProtection="0">
      <alignment horizontal="center" vertical="center"/>
    </xf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0" fontId="5" fillId="0" borderId="68" applyNumberFormat="0" applyFill="0" applyAlignment="0" applyProtection="0"/>
    <xf numFmtId="0" fontId="5" fillId="0" borderId="68" applyNumberFormat="0" applyFill="0" applyAlignment="0" applyProtection="0"/>
    <xf numFmtId="0" fontId="32" fillId="0" borderId="69" applyNumberFormat="0">
      <alignment horizontal="center" vertical="top"/>
    </xf>
    <xf numFmtId="0" fontId="9" fillId="26" borderId="65" applyNumberFormat="0" applyFont="0" applyAlignment="0" applyProtection="0"/>
    <xf numFmtId="0" fontId="9" fillId="26" borderId="65" applyNumberFormat="0" applyFont="0" applyAlignment="0" applyProtection="0"/>
    <xf numFmtId="0" fontId="8" fillId="26" borderId="65" applyNumberFormat="0" applyFont="0" applyAlignment="0" applyProtection="0"/>
    <xf numFmtId="0" fontId="30" fillId="0" borderId="69" applyNumberFormat="0">
      <alignment horizontal="left" vertical="top" wrapText="1"/>
    </xf>
    <xf numFmtId="0" fontId="68" fillId="0" borderId="68" applyNumberFormat="0" applyFill="0" applyAlignment="0" applyProtection="0">
      <alignment vertical="center"/>
    </xf>
    <xf numFmtId="0" fontId="8" fillId="26" borderId="65" applyNumberFormat="0" applyFont="0" applyAlignment="0" applyProtection="0">
      <alignment vertical="center"/>
    </xf>
    <xf numFmtId="0" fontId="71" fillId="20" borderId="64" applyNumberFormat="0" applyAlignment="0" applyProtection="0">
      <alignment vertical="center"/>
    </xf>
    <xf numFmtId="0" fontId="72" fillId="7" borderId="64" applyNumberFormat="0" applyAlignment="0" applyProtection="0">
      <alignment vertical="center"/>
    </xf>
    <xf numFmtId="0" fontId="73" fillId="20" borderId="66" applyNumberFormat="0" applyAlignment="0" applyProtection="0">
      <alignment vertical="center"/>
    </xf>
    <xf numFmtId="0" fontId="38" fillId="26" borderId="65" applyNumberFormat="0" applyFont="0" applyAlignment="0" applyProtection="0"/>
    <xf numFmtId="43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</cellStyleXfs>
  <cellXfs count="287">
    <xf numFmtId="0" fontId="0" fillId="0" borderId="0" xfId="0"/>
    <xf numFmtId="0" fontId="118" fillId="0" borderId="0" xfId="0" applyFont="1"/>
    <xf numFmtId="0" fontId="119" fillId="0" borderId="0" xfId="0" applyFont="1"/>
    <xf numFmtId="0" fontId="48" fillId="0" borderId="0" xfId="405" applyNumberFormat="1" applyFont="1" applyFill="1" applyBorder="1" applyAlignment="1" applyProtection="1">
      <alignment horizontal="left" vertical="top"/>
    </xf>
    <xf numFmtId="0" fontId="49" fillId="0" borderId="0" xfId="405" applyNumberFormat="1" applyFont="1" applyFill="1" applyBorder="1" applyAlignment="1" applyProtection="1">
      <alignment horizontal="right" vertical="top"/>
    </xf>
    <xf numFmtId="0" fontId="120" fillId="0" borderId="0" xfId="0" applyFont="1"/>
    <xf numFmtId="9" fontId="120" fillId="66" borderId="13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/>
    <xf numFmtId="0" fontId="0" fillId="0" borderId="0" xfId="0"/>
    <xf numFmtId="0" fontId="118" fillId="0" borderId="0" xfId="0" applyFont="1" applyBorder="1"/>
    <xf numFmtId="9" fontId="120" fillId="0" borderId="15" xfId="0" applyNumberFormat="1" applyFont="1" applyBorder="1" applyAlignment="1">
      <alignment horizontal="right" indent="2"/>
    </xf>
    <xf numFmtId="9" fontId="120" fillId="0" borderId="0" xfId="0" applyNumberFormat="1" applyFont="1" applyBorder="1" applyAlignment="1">
      <alignment horizontal="center"/>
    </xf>
    <xf numFmtId="9" fontId="120" fillId="68" borderId="14" xfId="0" applyNumberFormat="1" applyFont="1" applyFill="1" applyBorder="1" applyAlignment="1">
      <alignment horizontal="right" indent="2"/>
    </xf>
    <xf numFmtId="9" fontId="120" fillId="68" borderId="23" xfId="0" applyNumberFormat="1" applyFont="1" applyFill="1" applyBorder="1" applyAlignment="1">
      <alignment horizontal="center"/>
    </xf>
    <xf numFmtId="9" fontId="120" fillId="0" borderId="0" xfId="0" applyNumberFormat="1" applyFont="1" applyBorder="1" applyAlignment="1">
      <alignment horizontal="right" indent="2"/>
    </xf>
    <xf numFmtId="9" fontId="120" fillId="68" borderId="13" xfId="0" applyNumberFormat="1" applyFont="1" applyFill="1" applyBorder="1" applyAlignment="1">
      <alignment horizontal="right" indent="2"/>
    </xf>
    <xf numFmtId="0" fontId="0" fillId="0" borderId="0" xfId="0"/>
    <xf numFmtId="0" fontId="121" fillId="0" borderId="0" xfId="0" applyFont="1"/>
    <xf numFmtId="0" fontId="0" fillId="0" borderId="0" xfId="0"/>
    <xf numFmtId="0" fontId="119" fillId="0" borderId="0" xfId="0" applyFont="1" applyBorder="1"/>
    <xf numFmtId="0" fontId="0" fillId="0" borderId="0" xfId="0"/>
    <xf numFmtId="0" fontId="125" fillId="0" borderId="0" xfId="551"/>
    <xf numFmtId="175" fontId="125" fillId="24" borderId="26" xfId="551" applyNumberFormat="1" applyFont="1" applyFill="1" applyBorder="1" applyAlignment="1">
      <alignment horizontal="center" vertical="center" wrapText="1"/>
    </xf>
    <xf numFmtId="175" fontId="125" fillId="24" borderId="28" xfId="551" applyNumberFormat="1" applyFont="1" applyFill="1" applyBorder="1" applyAlignment="1">
      <alignment horizontal="center" vertical="center" wrapText="1"/>
    </xf>
    <xf numFmtId="175" fontId="125" fillId="24" borderId="29" xfId="551" applyNumberFormat="1" applyFont="1" applyFill="1" applyBorder="1" applyAlignment="1">
      <alignment horizontal="center" vertical="center" wrapText="1"/>
    </xf>
    <xf numFmtId="174" fontId="125" fillId="24" borderId="31" xfId="551" applyNumberFormat="1" applyFont="1" applyFill="1" applyBorder="1" applyAlignment="1">
      <alignment horizontal="center" vertical="center" wrapText="1"/>
    </xf>
    <xf numFmtId="174" fontId="125" fillId="24" borderId="32" xfId="551" applyNumberFormat="1" applyFont="1" applyFill="1" applyBorder="1" applyAlignment="1">
      <alignment horizontal="center" vertical="center" wrapText="1"/>
    </xf>
    <xf numFmtId="174" fontId="125" fillId="24" borderId="33" xfId="551" applyNumberFormat="1" applyFont="1" applyFill="1" applyBorder="1" applyAlignment="1">
      <alignment horizontal="center" vertical="center" wrapText="1"/>
    </xf>
    <xf numFmtId="174" fontId="125" fillId="24" borderId="34" xfId="551" applyNumberFormat="1" applyFont="1" applyFill="1" applyBorder="1" applyAlignment="1">
      <alignment horizontal="center" vertical="center" wrapText="1"/>
    </xf>
    <xf numFmtId="174" fontId="125" fillId="24" borderId="26" xfId="551" applyNumberFormat="1" applyFont="1" applyFill="1" applyBorder="1" applyAlignment="1">
      <alignment horizontal="center" vertical="center" wrapText="1"/>
    </xf>
    <xf numFmtId="174" fontId="125" fillId="24" borderId="28" xfId="551" applyNumberFormat="1" applyFont="1" applyFill="1" applyBorder="1" applyAlignment="1">
      <alignment horizontal="center" vertical="center" wrapText="1"/>
    </xf>
    <xf numFmtId="174" fontId="125" fillId="24" borderId="29" xfId="551" applyNumberFormat="1" applyFont="1" applyFill="1" applyBorder="1" applyAlignment="1">
      <alignment horizontal="center" vertical="center" wrapText="1"/>
    </xf>
    <xf numFmtId="174" fontId="125" fillId="24" borderId="36" xfId="551" applyNumberFormat="1" applyFont="1" applyFill="1" applyBorder="1" applyAlignment="1">
      <alignment horizontal="center" vertical="center" wrapText="1"/>
    </xf>
    <xf numFmtId="174" fontId="125" fillId="24" borderId="37" xfId="551" applyNumberFormat="1" applyFont="1" applyFill="1" applyBorder="1" applyAlignment="1">
      <alignment horizontal="center" vertical="center" wrapText="1"/>
    </xf>
    <xf numFmtId="174" fontId="125" fillId="24" borderId="38" xfId="551" applyNumberFormat="1" applyFont="1" applyFill="1" applyBorder="1" applyAlignment="1">
      <alignment horizontal="center" vertical="center" wrapText="1"/>
    </xf>
    <xf numFmtId="175" fontId="125" fillId="24" borderId="36" xfId="551" applyNumberFormat="1" applyFont="1" applyFill="1" applyBorder="1" applyAlignment="1">
      <alignment horizontal="center" vertical="center" wrapText="1"/>
    </xf>
    <xf numFmtId="175" fontId="125" fillId="24" borderId="37" xfId="551" applyNumberFormat="1" applyFont="1" applyFill="1" applyBorder="1" applyAlignment="1">
      <alignment horizontal="center" vertical="center" wrapText="1"/>
    </xf>
    <xf numFmtId="174" fontId="36" fillId="24" borderId="28" xfId="553" applyNumberFormat="1" applyFont="1" applyFill="1" applyBorder="1" applyAlignment="1">
      <alignment horizontal="center" vertical="center" wrapText="1"/>
    </xf>
    <xf numFmtId="174" fontId="36" fillId="24" borderId="26" xfId="553" applyNumberFormat="1" applyFont="1" applyFill="1" applyBorder="1" applyAlignment="1">
      <alignment horizontal="center" vertical="center" wrapText="1"/>
    </xf>
    <xf numFmtId="174" fontId="36" fillId="24" borderId="29" xfId="553" applyNumberFormat="1" applyFont="1" applyFill="1" applyBorder="1" applyAlignment="1">
      <alignment horizontal="center" vertical="center" wrapText="1"/>
    </xf>
    <xf numFmtId="175" fontId="125" fillId="24" borderId="31" xfId="551" applyNumberFormat="1" applyFont="1" applyFill="1" applyBorder="1" applyAlignment="1">
      <alignment horizontal="center" vertical="center" wrapText="1"/>
    </xf>
    <xf numFmtId="174" fontId="125" fillId="0" borderId="29" xfId="551" applyNumberFormat="1" applyFont="1" applyFill="1" applyBorder="1" applyAlignment="1">
      <alignment horizontal="center" vertical="center" wrapText="1"/>
    </xf>
    <xf numFmtId="0" fontId="7" fillId="70" borderId="39" xfId="551" applyNumberFormat="1" applyFont="1" applyFill="1" applyBorder="1" applyAlignment="1">
      <alignment horizontal="center" vertical="center" wrapText="1"/>
    </xf>
    <xf numFmtId="174" fontId="125" fillId="24" borderId="41" xfId="551" applyNumberFormat="1" applyFont="1" applyFill="1" applyBorder="1" applyAlignment="1">
      <alignment horizontal="center" vertical="center" wrapText="1"/>
    </xf>
    <xf numFmtId="175" fontId="125" fillId="0" borderId="13" xfId="551" applyNumberFormat="1" applyFont="1" applyFill="1" applyBorder="1" applyAlignment="1">
      <alignment horizontal="center" vertical="top" wrapText="1"/>
    </xf>
    <xf numFmtId="174" fontId="125" fillId="0" borderId="13" xfId="551" applyNumberFormat="1" applyFont="1" applyFill="1" applyBorder="1" applyAlignment="1">
      <alignment horizontal="center" vertical="top" wrapText="1"/>
    </xf>
    <xf numFmtId="174" fontId="125" fillId="0" borderId="17" xfId="551" applyNumberFormat="1" applyFont="1" applyFill="1" applyBorder="1" applyAlignment="1">
      <alignment horizontal="center" vertical="top" wrapText="1"/>
    </xf>
    <xf numFmtId="175" fontId="125" fillId="0" borderId="35" xfId="551" applyNumberFormat="1" applyFont="1" applyFill="1" applyBorder="1" applyAlignment="1">
      <alignment horizontal="left" vertical="center" wrapText="1"/>
    </xf>
    <xf numFmtId="174" fontId="125" fillId="0" borderId="27" xfId="551" applyNumberFormat="1" applyFont="1" applyFill="1" applyBorder="1" applyAlignment="1">
      <alignment horizontal="center" vertical="top" wrapText="1"/>
    </xf>
    <xf numFmtId="0" fontId="125" fillId="0" borderId="0" xfId="551"/>
    <xf numFmtId="1" fontId="126" fillId="0" borderId="0" xfId="551" applyNumberFormat="1" applyFont="1" applyFill="1" applyBorder="1" applyAlignment="1">
      <alignment horizontal="right" vertical="center"/>
    </xf>
    <xf numFmtId="1" fontId="7" fillId="70" borderId="40" xfId="551" applyNumberFormat="1" applyFont="1" applyFill="1" applyBorder="1" applyAlignment="1">
      <alignment horizontal="center" vertical="center" wrapText="1"/>
    </xf>
    <xf numFmtId="1" fontId="126" fillId="37" borderId="39" xfId="551" applyNumberFormat="1" applyFont="1" applyFill="1" applyBorder="1" applyAlignment="1">
      <alignment horizontal="center" vertical="center"/>
    </xf>
    <xf numFmtId="3" fontId="125" fillId="0" borderId="17" xfId="551" applyNumberFormat="1" applyFont="1" applyFill="1" applyBorder="1" applyAlignment="1">
      <alignment horizontal="center" vertical="center" wrapText="1"/>
    </xf>
    <xf numFmtId="3" fontId="125" fillId="0" borderId="27" xfId="551" applyNumberFormat="1" applyBorder="1" applyAlignment="1">
      <alignment horizontal="center"/>
    </xf>
    <xf numFmtId="3" fontId="125" fillId="70" borderId="17" xfId="551" applyNumberFormat="1" applyFont="1" applyFill="1" applyBorder="1" applyAlignment="1">
      <alignment horizontal="center" vertical="center" wrapText="1"/>
    </xf>
    <xf numFmtId="0" fontId="125" fillId="0" borderId="0" xfId="551"/>
    <xf numFmtId="0" fontId="128" fillId="70" borderId="39" xfId="551" applyNumberFormat="1" applyFont="1" applyFill="1" applyBorder="1" applyAlignment="1">
      <alignment horizontal="center" vertical="center" wrapText="1"/>
    </xf>
    <xf numFmtId="0" fontId="130" fillId="70" borderId="39" xfId="551" applyNumberFormat="1" applyFont="1" applyFill="1" applyBorder="1" applyAlignment="1">
      <alignment horizontal="center" vertical="center" wrapText="1"/>
    </xf>
    <xf numFmtId="174" fontId="2" fillId="0" borderId="36" xfId="551" applyNumberFormat="1" applyFont="1" applyFill="1" applyBorder="1" applyAlignment="1">
      <alignment horizontal="center" vertical="center" wrapText="1"/>
    </xf>
    <xf numFmtId="174" fontId="2" fillId="0" borderId="28" xfId="551" applyNumberFormat="1" applyFont="1" applyFill="1" applyBorder="1" applyAlignment="1">
      <alignment horizontal="center" vertical="center" wrapText="1"/>
    </xf>
    <xf numFmtId="174" fontId="2" fillId="0" borderId="29" xfId="551" applyNumberFormat="1" applyFont="1" applyFill="1" applyBorder="1" applyAlignment="1">
      <alignment horizontal="center" vertical="center" wrapText="1"/>
    </xf>
    <xf numFmtId="174" fontId="2" fillId="24" borderId="28" xfId="551" applyNumberFormat="1" applyFont="1" applyFill="1" applyBorder="1" applyAlignment="1">
      <alignment horizontal="center" vertical="center" wrapText="1"/>
    </xf>
    <xf numFmtId="174" fontId="2" fillId="24" borderId="36" xfId="551" applyNumberFormat="1" applyFont="1" applyFill="1" applyBorder="1" applyAlignment="1">
      <alignment horizontal="center" vertical="center" wrapText="1"/>
    </xf>
    <xf numFmtId="174" fontId="2" fillId="0" borderId="37" xfId="551" applyNumberFormat="1" applyFont="1" applyFill="1" applyBorder="1" applyAlignment="1">
      <alignment horizontal="center" vertical="center" wrapText="1"/>
    </xf>
    <xf numFmtId="175" fontId="2" fillId="24" borderId="28" xfId="551" applyNumberFormat="1" applyFont="1" applyFill="1" applyBorder="1" applyAlignment="1">
      <alignment horizontal="center" vertical="center" wrapText="1"/>
    </xf>
    <xf numFmtId="174" fontId="2" fillId="24" borderId="29" xfId="551" applyNumberFormat="1" applyFont="1" applyFill="1" applyBorder="1" applyAlignment="1">
      <alignment horizontal="center" vertical="center" wrapText="1"/>
    </xf>
    <xf numFmtId="174" fontId="2" fillId="0" borderId="38" xfId="551" applyNumberFormat="1" applyFont="1" applyFill="1" applyBorder="1" applyAlignment="1">
      <alignment horizontal="center" vertical="center" wrapText="1"/>
    </xf>
    <xf numFmtId="175" fontId="2" fillId="24" borderId="26" xfId="551" applyNumberFormat="1" applyFont="1" applyFill="1" applyBorder="1" applyAlignment="1">
      <alignment horizontal="center" vertical="center" wrapText="1"/>
    </xf>
    <xf numFmtId="175" fontId="125" fillId="0" borderId="29" xfId="551" applyNumberFormat="1" applyFont="1" applyFill="1" applyBorder="1" applyAlignment="1">
      <alignment horizontal="center" vertical="center" wrapText="1"/>
    </xf>
    <xf numFmtId="174" fontId="2" fillId="0" borderId="44" xfId="551" applyNumberFormat="1" applyFont="1" applyFill="1" applyBorder="1" applyAlignment="1">
      <alignment horizontal="center" vertical="center" wrapText="1"/>
    </xf>
    <xf numFmtId="0" fontId="125" fillId="0" borderId="0" xfId="551"/>
    <xf numFmtId="1" fontId="127" fillId="0" borderId="0" xfId="551" applyNumberFormat="1" applyFont="1" applyAlignment="1">
      <alignment horizontal="center"/>
    </xf>
    <xf numFmtId="1" fontId="2" fillId="0" borderId="0" xfId="551" applyNumberFormat="1" applyFont="1" applyAlignment="1">
      <alignment horizontal="center"/>
    </xf>
    <xf numFmtId="0" fontId="129" fillId="70" borderId="40" xfId="551" applyNumberFormat="1" applyFont="1" applyFill="1" applyBorder="1" applyAlignment="1">
      <alignment horizontal="left" vertical="top" wrapText="1"/>
    </xf>
    <xf numFmtId="1" fontId="126" fillId="37" borderId="42" xfId="551" applyNumberFormat="1" applyFont="1" applyFill="1" applyBorder="1" applyAlignment="1">
      <alignment horizontal="center" vertical="center"/>
    </xf>
    <xf numFmtId="1" fontId="126" fillId="0" borderId="43" xfId="551" applyNumberFormat="1" applyFont="1" applyFill="1" applyBorder="1" applyAlignment="1">
      <alignment horizontal="center" vertical="center"/>
    </xf>
    <xf numFmtId="4" fontId="126" fillId="0" borderId="13" xfId="551" applyNumberFormat="1" applyFont="1" applyFill="1" applyBorder="1" applyAlignment="1">
      <alignment horizontal="center" vertical="center" wrapText="1"/>
    </xf>
    <xf numFmtId="1" fontId="126" fillId="0" borderId="0" xfId="551" applyNumberFormat="1" applyFont="1" applyAlignment="1">
      <alignment horizontal="center"/>
    </xf>
    <xf numFmtId="4" fontId="126" fillId="70" borderId="13" xfId="551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left"/>
    </xf>
    <xf numFmtId="173" fontId="118" fillId="0" borderId="0" xfId="479" applyNumberFormat="1" applyFont="1" applyAlignment="1">
      <alignment horizontal="center"/>
    </xf>
    <xf numFmtId="0" fontId="114" fillId="0" borderId="0" xfId="451"/>
    <xf numFmtId="0" fontId="114" fillId="0" borderId="0" xfId="451" applyAlignment="1">
      <alignment horizontal="center" vertical="center"/>
    </xf>
    <xf numFmtId="0" fontId="114" fillId="0" borderId="0" xfId="451" applyAlignment="1">
      <alignment vertical="top"/>
    </xf>
    <xf numFmtId="3" fontId="114" fillId="0" borderId="0" xfId="451" applyNumberFormat="1"/>
    <xf numFmtId="0" fontId="0" fillId="0" borderId="0" xfId="0" applyFill="1"/>
    <xf numFmtId="0" fontId="0" fillId="0" borderId="45" xfId="0" applyBorder="1"/>
    <xf numFmtId="1" fontId="0" fillId="0" borderId="45" xfId="0" applyNumberFormat="1" applyBorder="1" applyAlignment="1">
      <alignment horizontal="left"/>
    </xf>
    <xf numFmtId="0" fontId="109" fillId="0" borderId="45" xfId="400" applyBorder="1"/>
    <xf numFmtId="0" fontId="0" fillId="0" borderId="45" xfId="0" applyBorder="1" applyAlignment="1">
      <alignment horizontal="center"/>
    </xf>
    <xf numFmtId="0" fontId="0" fillId="0" borderId="45" xfId="0" applyFill="1" applyBorder="1" applyAlignment="1">
      <alignment horizontal="left"/>
    </xf>
    <xf numFmtId="1" fontId="0" fillId="0" borderId="45" xfId="0" applyNumberFormat="1" applyFill="1" applyBorder="1" applyAlignment="1">
      <alignment horizontal="left"/>
    </xf>
    <xf numFmtId="0" fontId="118" fillId="0" borderId="45" xfId="0" applyFont="1" applyFill="1" applyBorder="1"/>
    <xf numFmtId="0" fontId="0" fillId="0" borderId="45" xfId="0" applyFill="1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5" xfId="0" applyBorder="1" applyAlignment="1">
      <alignment horizontal="center" vertical="center"/>
    </xf>
    <xf numFmtId="0" fontId="0" fillId="0" borderId="46" xfId="0" applyBorder="1"/>
    <xf numFmtId="1" fontId="0" fillId="0" borderId="46" xfId="0" applyNumberFormat="1" applyBorder="1" applyAlignment="1">
      <alignment horizontal="left"/>
    </xf>
    <xf numFmtId="0" fontId="109" fillId="0" borderId="46" xfId="400" applyBorder="1"/>
    <xf numFmtId="0" fontId="0" fillId="0" borderId="46" xfId="0" applyBorder="1" applyAlignment="1">
      <alignment horizontal="center"/>
    </xf>
    <xf numFmtId="1" fontId="0" fillId="0" borderId="0" xfId="0" applyNumberFormat="1" applyBorder="1" applyAlignment="1">
      <alignment horizontal="left"/>
    </xf>
    <xf numFmtId="173" fontId="118" fillId="0" borderId="0" xfId="479" applyNumberFormat="1" applyFont="1" applyBorder="1" applyAlignment="1">
      <alignment horizontal="center"/>
    </xf>
    <xf numFmtId="0" fontId="109" fillId="0" borderId="0" xfId="400" applyBorder="1"/>
    <xf numFmtId="0" fontId="0" fillId="0" borderId="0" xfId="0" applyBorder="1" applyAlignment="1">
      <alignment horizontal="center"/>
    </xf>
    <xf numFmtId="0" fontId="118" fillId="0" borderId="0" xfId="451" applyFont="1" applyAlignment="1">
      <alignment horizontal="left" vertical="center"/>
    </xf>
    <xf numFmtId="0" fontId="0" fillId="0" borderId="0" xfId="0" applyBorder="1" applyAlignment="1">
      <alignment horizontal="left"/>
    </xf>
    <xf numFmtId="0" fontId="108" fillId="64" borderId="48" xfId="387" applyBorder="1" applyAlignment="1">
      <alignment horizontal="center"/>
    </xf>
    <xf numFmtId="0" fontId="117" fillId="64" borderId="48" xfId="387" applyFont="1" applyBorder="1" applyAlignment="1">
      <alignment horizontal="center"/>
    </xf>
    <xf numFmtId="1" fontId="0" fillId="0" borderId="47" xfId="0" applyNumberFormat="1" applyBorder="1" applyAlignment="1">
      <alignment horizontal="left" vertical="center" wrapText="1"/>
    </xf>
    <xf numFmtId="0" fontId="121" fillId="0" borderId="47" xfId="0" applyFont="1" applyBorder="1" applyAlignment="1">
      <alignment horizontal="center" vertical="center" wrapText="1"/>
    </xf>
    <xf numFmtId="173" fontId="118" fillId="0" borderId="47" xfId="479" applyNumberFormat="1" applyFont="1" applyBorder="1" applyAlignment="1">
      <alignment horizontal="center" vertical="center" wrapText="1"/>
    </xf>
    <xf numFmtId="0" fontId="0" fillId="0" borderId="47" xfId="0" applyBorder="1" applyAlignment="1">
      <alignment vertical="center" wrapText="1"/>
    </xf>
    <xf numFmtId="0" fontId="108" fillId="64" borderId="48" xfId="387" applyBorder="1" applyAlignment="1">
      <alignment horizontal="left"/>
    </xf>
    <xf numFmtId="0" fontId="0" fillId="0" borderId="0" xfId="0" applyAlignment="1">
      <alignment horizontal="left"/>
    </xf>
    <xf numFmtId="173" fontId="95" fillId="0" borderId="0" xfId="479" applyNumberFormat="1" applyFont="1" applyBorder="1" applyAlignment="1">
      <alignment horizontal="center"/>
    </xf>
    <xf numFmtId="0" fontId="121" fillId="0" borderId="0" xfId="0" applyFont="1" applyBorder="1" applyAlignment="1">
      <alignment horizontal="right"/>
    </xf>
    <xf numFmtId="173" fontId="95" fillId="0" borderId="47" xfId="479" applyNumberFormat="1" applyFont="1" applyBorder="1" applyAlignment="1">
      <alignment horizontal="center" vertical="center" wrapText="1"/>
    </xf>
    <xf numFmtId="0" fontId="121" fillId="0" borderId="47" xfId="0" applyFont="1" applyBorder="1" applyAlignment="1">
      <alignment horizontal="right" vertical="center" wrapText="1"/>
    </xf>
    <xf numFmtId="0" fontId="108" fillId="64" borderId="48" xfId="387" applyFont="1" applyBorder="1" applyAlignment="1">
      <alignment horizontal="center"/>
    </xf>
    <xf numFmtId="9" fontId="95" fillId="0" borderId="0" xfId="471" applyFont="1" applyBorder="1" applyAlignment="1">
      <alignment horizontal="center"/>
    </xf>
    <xf numFmtId="9" fontId="95" fillId="0" borderId="45" xfId="471" applyFont="1" applyBorder="1" applyAlignment="1">
      <alignment horizontal="center"/>
    </xf>
    <xf numFmtId="9" fontId="95" fillId="0" borderId="45" xfId="471" applyFont="1" applyFill="1" applyBorder="1" applyAlignment="1">
      <alignment horizontal="center"/>
    </xf>
    <xf numFmtId="0" fontId="95" fillId="0" borderId="0" xfId="0" applyFont="1"/>
    <xf numFmtId="173" fontId="95" fillId="0" borderId="0" xfId="479" applyNumberFormat="1" applyFont="1" applyAlignment="1">
      <alignment horizontal="center"/>
    </xf>
    <xf numFmtId="0" fontId="139" fillId="0" borderId="0" xfId="0" applyFont="1" applyAlignment="1">
      <alignment horizontal="right"/>
    </xf>
    <xf numFmtId="0" fontId="121" fillId="0" borderId="0" xfId="0" applyFont="1" applyAlignment="1">
      <alignment horizontal="right"/>
    </xf>
    <xf numFmtId="0" fontId="139" fillId="0" borderId="0" xfId="0" applyFont="1" applyBorder="1" applyAlignment="1">
      <alignment horizontal="center"/>
    </xf>
    <xf numFmtId="0" fontId="139" fillId="0" borderId="47" xfId="0" applyFont="1" applyBorder="1" applyAlignment="1">
      <alignment horizontal="center" vertical="center" wrapText="1"/>
    </xf>
    <xf numFmtId="0" fontId="139" fillId="0" borderId="45" xfId="0" applyFont="1" applyFill="1" applyBorder="1" applyAlignment="1">
      <alignment horizontal="center"/>
    </xf>
    <xf numFmtId="0" fontId="0" fillId="0" borderId="45" xfId="0" applyFill="1" applyBorder="1"/>
    <xf numFmtId="0" fontId="0" fillId="0" borderId="46" xfId="0" applyFill="1" applyBorder="1"/>
    <xf numFmtId="0" fontId="109" fillId="0" borderId="45" xfId="400" applyFill="1" applyBorder="1"/>
    <xf numFmtId="0" fontId="0" fillId="0" borderId="49" xfId="0" applyBorder="1"/>
    <xf numFmtId="0" fontId="109" fillId="0" borderId="51" xfId="400" applyBorder="1"/>
    <xf numFmtId="0" fontId="139" fillId="0" borderId="45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left"/>
    </xf>
    <xf numFmtId="0" fontId="138" fillId="0" borderId="0" xfId="0" applyFont="1" applyFill="1" applyBorder="1"/>
    <xf numFmtId="173" fontId="118" fillId="0" borderId="0" xfId="479" applyNumberFormat="1" applyFont="1" applyFill="1" applyBorder="1" applyAlignment="1">
      <alignment horizontal="center"/>
    </xf>
    <xf numFmtId="9" fontId="95" fillId="0" borderId="0" xfId="471" applyFont="1" applyFill="1" applyBorder="1" applyAlignment="1">
      <alignment horizontal="center"/>
    </xf>
    <xf numFmtId="0" fontId="139" fillId="0" borderId="0" xfId="0" applyFont="1" applyFill="1" applyBorder="1" applyAlignment="1">
      <alignment horizontal="center"/>
    </xf>
    <xf numFmtId="0" fontId="109" fillId="0" borderId="0" xfId="40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38" fillId="0" borderId="0" xfId="0" applyFont="1"/>
    <xf numFmtId="1" fontId="118" fillId="0" borderId="45" xfId="0" applyNumberFormat="1" applyFont="1" applyBorder="1" applyAlignment="1">
      <alignment horizontal="left"/>
    </xf>
    <xf numFmtId="0" fontId="138" fillId="0" borderId="0" xfId="0" applyFont="1" applyAlignment="1">
      <alignment horizontal="left"/>
    </xf>
    <xf numFmtId="0" fontId="118" fillId="0" borderId="45" xfId="0" applyFont="1" applyBorder="1"/>
    <xf numFmtId="0" fontId="118" fillId="0" borderId="45" xfId="0" applyFont="1" applyBorder="1" applyAlignment="1">
      <alignment horizontal="left"/>
    </xf>
    <xf numFmtId="1" fontId="0" fillId="0" borderId="49" xfId="0" applyNumberFormat="1" applyBorder="1" applyAlignment="1">
      <alignment horizontal="left"/>
    </xf>
    <xf numFmtId="0" fontId="0" fillId="0" borderId="45" xfId="0" applyFill="1" applyBorder="1" applyAlignment="1">
      <alignment vertical="center"/>
    </xf>
    <xf numFmtId="173" fontId="118" fillId="67" borderId="45" xfId="479" applyNumberFormat="1" applyFont="1" applyFill="1" applyBorder="1" applyAlignment="1">
      <alignment horizontal="center"/>
    </xf>
    <xf numFmtId="173" fontId="118" fillId="67" borderId="46" xfId="479" applyNumberFormat="1" applyFont="1" applyFill="1" applyBorder="1" applyAlignment="1">
      <alignment horizontal="center"/>
    </xf>
    <xf numFmtId="9" fontId="95" fillId="0" borderId="46" xfId="471" applyFont="1" applyFill="1" applyBorder="1" applyAlignment="1">
      <alignment horizontal="center"/>
    </xf>
    <xf numFmtId="1" fontId="0" fillId="0" borderId="46" xfId="0" applyNumberFormat="1" applyFill="1" applyBorder="1" applyAlignment="1">
      <alignment horizontal="left"/>
    </xf>
    <xf numFmtId="0" fontId="109" fillId="0" borderId="57" xfId="400" applyNumberFormat="1" applyFill="1" applyBorder="1" applyAlignment="1" applyProtection="1">
      <alignment vertical="center"/>
    </xf>
    <xf numFmtId="0" fontId="109" fillId="0" borderId="0" xfId="400" applyNumberFormat="1" applyFill="1" applyBorder="1" applyAlignment="1" applyProtection="1">
      <alignment vertical="center"/>
    </xf>
    <xf numFmtId="173" fontId="117" fillId="64" borderId="48" xfId="479" applyNumberFormat="1" applyFont="1" applyFill="1" applyBorder="1" applyAlignment="1">
      <alignment horizontal="center"/>
    </xf>
    <xf numFmtId="173" fontId="95" fillId="0" borderId="0" xfId="479" applyNumberFormat="1" applyFont="1" applyFill="1" applyBorder="1" applyAlignment="1">
      <alignment horizontal="center"/>
    </xf>
    <xf numFmtId="173" fontId="121" fillId="0" borderId="0" xfId="479" applyNumberFormat="1" applyFont="1" applyBorder="1" applyAlignment="1">
      <alignment horizontal="right"/>
    </xf>
    <xf numFmtId="173" fontId="139" fillId="0" borderId="0" xfId="479" applyNumberFormat="1" applyFont="1" applyAlignment="1">
      <alignment horizontal="right"/>
    </xf>
    <xf numFmtId="173" fontId="118" fillId="67" borderId="0" xfId="479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139" fillId="0" borderId="46" xfId="0" applyFont="1" applyFill="1" applyBorder="1" applyAlignment="1">
      <alignment horizontal="center"/>
    </xf>
    <xf numFmtId="0" fontId="109" fillId="0" borderId="46" xfId="400" applyFill="1" applyBorder="1"/>
    <xf numFmtId="0" fontId="0" fillId="0" borderId="46" xfId="0" applyFill="1" applyBorder="1" applyAlignment="1">
      <alignment horizontal="center"/>
    </xf>
    <xf numFmtId="0" fontId="138" fillId="0" borderId="0" xfId="0" applyFont="1" applyFill="1" applyBorder="1" applyAlignment="1">
      <alignment horizontal="left"/>
    </xf>
    <xf numFmtId="49" fontId="0" fillId="0" borderId="0" xfId="0" applyNumberFormat="1" applyFill="1"/>
    <xf numFmtId="49" fontId="109" fillId="0" borderId="0" xfId="400" applyNumberFormat="1" applyFill="1"/>
    <xf numFmtId="0" fontId="109" fillId="0" borderId="51" xfId="400" applyFill="1" applyBorder="1" applyAlignment="1" applyProtection="1"/>
    <xf numFmtId="0" fontId="109" fillId="0" borderId="0" xfId="400" applyFill="1"/>
    <xf numFmtId="1" fontId="0" fillId="0" borderId="45" xfId="0" applyNumberFormat="1" applyFill="1" applyBorder="1" applyAlignment="1">
      <alignment horizontal="left" vertical="center"/>
    </xf>
    <xf numFmtId="0" fontId="0" fillId="0" borderId="45" xfId="0" applyFill="1" applyBorder="1" applyAlignment="1">
      <alignment horizontal="left" vertical="center"/>
    </xf>
    <xf numFmtId="0" fontId="0" fillId="0" borderId="45" xfId="0" applyFill="1" applyBorder="1" applyAlignment="1">
      <alignment horizontal="center" vertical="center"/>
    </xf>
    <xf numFmtId="49" fontId="0" fillId="0" borderId="45" xfId="0" applyNumberFormat="1" applyFill="1" applyBorder="1" applyAlignment="1">
      <alignment horizontal="left"/>
    </xf>
    <xf numFmtId="0" fontId="0" fillId="0" borderId="56" xfId="0" applyFill="1" applyBorder="1"/>
    <xf numFmtId="1" fontId="0" fillId="0" borderId="52" xfId="0" applyNumberFormat="1" applyFill="1" applyBorder="1" applyAlignment="1">
      <alignment horizontal="left"/>
    </xf>
    <xf numFmtId="0" fontId="138" fillId="0" borderId="53" xfId="0" applyFont="1" applyFill="1" applyBorder="1"/>
    <xf numFmtId="0" fontId="0" fillId="0" borderId="52" xfId="0" applyFill="1" applyBorder="1"/>
    <xf numFmtId="0" fontId="0" fillId="0" borderId="0" xfId="0" applyFill="1" applyBorder="1" applyAlignment="1">
      <alignment horizontal="center" vertical="center" wrapText="1"/>
    </xf>
    <xf numFmtId="1" fontId="0" fillId="0" borderId="53" xfId="0" applyNumberFormat="1" applyFill="1" applyBorder="1" applyAlignment="1">
      <alignment horizontal="left"/>
    </xf>
    <xf numFmtId="173" fontId="0" fillId="0" borderId="54" xfId="479" applyNumberFormat="1" applyFont="1" applyFill="1" applyBorder="1" applyAlignment="1">
      <alignment horizontal="center"/>
    </xf>
    <xf numFmtId="173" fontId="139" fillId="0" borderId="55" xfId="479" applyNumberFormat="1" applyFont="1" applyFill="1" applyBorder="1" applyAlignment="1">
      <alignment horizontal="center"/>
    </xf>
    <xf numFmtId="9" fontId="121" fillId="0" borderId="53" xfId="0" applyNumberFormat="1" applyFont="1" applyFill="1" applyBorder="1" applyAlignment="1">
      <alignment horizontal="right"/>
    </xf>
    <xf numFmtId="173" fontId="109" fillId="0" borderId="55" xfId="400" applyNumberFormat="1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121" fillId="67" borderId="47" xfId="0" applyFont="1" applyFill="1" applyBorder="1" applyAlignment="1">
      <alignment horizontal="center" vertical="center" wrapText="1"/>
    </xf>
    <xf numFmtId="173" fontId="0" fillId="0" borderId="0" xfId="0" applyNumberFormat="1" applyFill="1"/>
    <xf numFmtId="173" fontId="5" fillId="0" borderId="58" xfId="0" applyNumberFormat="1" applyFont="1" applyFill="1" applyBorder="1" applyAlignment="1" applyProtection="1">
      <alignment horizontal="center"/>
    </xf>
    <xf numFmtId="9" fontId="1" fillId="0" borderId="58" xfId="0" applyNumberFormat="1" applyFont="1" applyFill="1" applyBorder="1" applyAlignment="1" applyProtection="1">
      <alignment horizontal="center"/>
    </xf>
    <xf numFmtId="0" fontId="141" fillId="0" borderId="58" xfId="0" applyNumberFormat="1" applyFont="1" applyFill="1" applyBorder="1" applyAlignment="1" applyProtection="1">
      <alignment horizontal="center"/>
    </xf>
    <xf numFmtId="0" fontId="140" fillId="0" borderId="58" xfId="0" applyNumberFormat="1" applyFont="1" applyFill="1" applyBorder="1" applyAlignment="1" applyProtection="1"/>
    <xf numFmtId="0" fontId="1" fillId="0" borderId="58" xfId="0" applyNumberFormat="1" applyFont="1" applyFill="1" applyBorder="1" applyAlignment="1" applyProtection="1">
      <alignment horizontal="center"/>
    </xf>
    <xf numFmtId="173" fontId="0" fillId="0" borderId="0" xfId="0" applyNumberFormat="1"/>
    <xf numFmtId="1" fontId="1" fillId="0" borderId="58" xfId="0" applyNumberFormat="1" applyFont="1" applyFill="1" applyBorder="1" applyAlignment="1" applyProtection="1">
      <alignment horizontal="left" vertical="center"/>
    </xf>
    <xf numFmtId="0" fontId="1" fillId="0" borderId="58" xfId="0" applyNumberFormat="1" applyFont="1" applyFill="1" applyBorder="1" applyAlignment="1" applyProtection="1">
      <alignment vertical="center"/>
    </xf>
    <xf numFmtId="0" fontId="1" fillId="0" borderId="59" xfId="0" applyNumberFormat="1" applyFont="1" applyFill="1" applyBorder="1" applyAlignment="1" applyProtection="1"/>
    <xf numFmtId="173" fontId="5" fillId="0" borderId="58" xfId="0" applyNumberFormat="1" applyFont="1" applyFill="1" applyBorder="1" applyAlignment="1" applyProtection="1">
      <alignment horizontal="center" vertical="center"/>
    </xf>
    <xf numFmtId="0" fontId="141" fillId="0" borderId="58" xfId="0" applyNumberFormat="1" applyFont="1" applyFill="1" applyBorder="1" applyAlignment="1" applyProtection="1">
      <alignment horizontal="center" vertical="center"/>
    </xf>
    <xf numFmtId="0" fontId="1" fillId="0" borderId="58" xfId="0" applyNumberFormat="1" applyFont="1" applyFill="1" applyBorder="1" applyAlignment="1" applyProtection="1">
      <alignment horizontal="center" vertical="center"/>
    </xf>
    <xf numFmtId="173" fontId="1" fillId="0" borderId="58" xfId="0" applyNumberFormat="1" applyFont="1" applyFill="1" applyBorder="1" applyAlignment="1" applyProtection="1">
      <alignment horizontal="center"/>
    </xf>
    <xf numFmtId="0" fontId="114" fillId="0" borderId="60" xfId="451" applyBorder="1" applyAlignment="1">
      <alignment horizontal="center" vertical="center"/>
    </xf>
    <xf numFmtId="0" fontId="135" fillId="0" borderId="60" xfId="585" applyBorder="1" applyAlignment="1">
      <alignment horizontal="fill"/>
    </xf>
    <xf numFmtId="3" fontId="114" fillId="0" borderId="60" xfId="451" applyNumberFormat="1" applyBorder="1" applyAlignment="1">
      <alignment horizontal="center" vertical="center"/>
    </xf>
    <xf numFmtId="9" fontId="114" fillId="0" borderId="60" xfId="451" applyNumberFormat="1" applyBorder="1" applyAlignment="1">
      <alignment horizontal="center" vertical="center"/>
    </xf>
    <xf numFmtId="0" fontId="114" fillId="0" borderId="60" xfId="451" applyBorder="1" applyAlignment="1">
      <alignment vertical="top" wrapText="1"/>
    </xf>
    <xf numFmtId="0" fontId="114" fillId="0" borderId="60" xfId="451" applyBorder="1" applyAlignment="1">
      <alignment horizontal="left" vertical="top" wrapText="1"/>
    </xf>
    <xf numFmtId="0" fontId="115" fillId="0" borderId="60" xfId="451" applyFont="1" applyBorder="1" applyAlignment="1">
      <alignment horizontal="center" vertical="center"/>
    </xf>
    <xf numFmtId="0" fontId="137" fillId="0" borderId="61" xfId="451" applyFont="1" applyBorder="1" applyAlignment="1">
      <alignment horizontal="center" vertical="top"/>
    </xf>
    <xf numFmtId="0" fontId="137" fillId="0" borderId="62" xfId="451" applyFont="1" applyBorder="1" applyAlignment="1">
      <alignment horizontal="center" vertical="top"/>
    </xf>
    <xf numFmtId="0" fontId="134" fillId="0" borderId="62" xfId="451" applyFont="1" applyBorder="1" applyAlignment="1">
      <alignment vertical="center"/>
    </xf>
    <xf numFmtId="0" fontId="134" fillId="0" borderId="62" xfId="451" applyFont="1" applyBorder="1" applyAlignment="1">
      <alignment horizontal="center" vertical="center"/>
    </xf>
    <xf numFmtId="0" fontId="137" fillId="0" borderId="63" xfId="451" applyFont="1" applyBorder="1" applyAlignment="1">
      <alignment horizontal="center" vertical="top"/>
    </xf>
    <xf numFmtId="9" fontId="118" fillId="0" borderId="61" xfId="451" applyNumberFormat="1" applyFont="1" applyBorder="1" applyAlignment="1">
      <alignment horizontal="center" vertical="center"/>
    </xf>
    <xf numFmtId="9" fontId="118" fillId="0" borderId="62" xfId="451" applyNumberFormat="1" applyFont="1" applyBorder="1" applyAlignment="1">
      <alignment horizontal="center" vertical="center"/>
    </xf>
    <xf numFmtId="0" fontId="114" fillId="0" borderId="60" xfId="451" applyBorder="1" applyAlignment="1">
      <alignment horizontal="left" vertical="center" wrapText="1"/>
    </xf>
    <xf numFmtId="0" fontId="114" fillId="0" borderId="60" xfId="451" applyBorder="1" applyAlignment="1">
      <alignment horizontal="center" vertical="center" wrapText="1"/>
    </xf>
    <xf numFmtId="9" fontId="0" fillId="0" borderId="0" xfId="586" applyFont="1"/>
    <xf numFmtId="9" fontId="118" fillId="0" borderId="61" xfId="451" applyNumberFormat="1" applyFont="1" applyBorder="1" applyAlignment="1">
      <alignment vertical="center"/>
    </xf>
    <xf numFmtId="9" fontId="118" fillId="0" borderId="62" xfId="451" applyNumberFormat="1" applyFont="1" applyBorder="1" applyAlignment="1">
      <alignment vertical="center"/>
    </xf>
    <xf numFmtId="0" fontId="114" fillId="0" borderId="60" xfId="451" applyBorder="1" applyAlignment="1">
      <alignment vertical="center"/>
    </xf>
    <xf numFmtId="0" fontId="137" fillId="0" borderId="61" xfId="451" applyFont="1" applyBorder="1" applyAlignment="1">
      <alignment horizontal="center" vertical="center"/>
    </xf>
    <xf numFmtId="0" fontId="137" fillId="0" borderId="62" xfId="451" applyFont="1" applyBorder="1" applyAlignment="1">
      <alignment horizontal="center" vertical="center"/>
    </xf>
    <xf numFmtId="0" fontId="137" fillId="0" borderId="63" xfId="451" applyFont="1" applyBorder="1" applyAlignment="1">
      <alignment horizontal="center" vertical="center"/>
    </xf>
    <xf numFmtId="0" fontId="114" fillId="0" borderId="60" xfId="451" applyBorder="1" applyAlignment="1">
      <alignment horizontal="fill" vertical="top" wrapText="1"/>
    </xf>
    <xf numFmtId="0" fontId="137" fillId="0" borderId="61" xfId="451" applyFont="1" applyBorder="1" applyAlignment="1">
      <alignment vertical="top"/>
    </xf>
    <xf numFmtId="0" fontId="137" fillId="0" borderId="62" xfId="451" applyFont="1" applyBorder="1" applyAlignment="1">
      <alignment vertical="top"/>
    </xf>
    <xf numFmtId="0" fontId="137" fillId="0" borderId="63" xfId="451" applyFont="1" applyBorder="1" applyAlignment="1">
      <alignment vertical="top"/>
    </xf>
    <xf numFmtId="0" fontId="136" fillId="0" borderId="60" xfId="451" applyFont="1" applyBorder="1" applyAlignment="1">
      <alignment horizontal="center" vertical="center"/>
    </xf>
    <xf numFmtId="0" fontId="134" fillId="0" borderId="61" xfId="451" applyFont="1" applyBorder="1" applyAlignment="1">
      <alignment vertical="center"/>
    </xf>
    <xf numFmtId="0" fontId="134" fillId="0" borderId="63" xfId="451" applyFont="1" applyBorder="1" applyAlignment="1">
      <alignment vertical="center"/>
    </xf>
    <xf numFmtId="0" fontId="114" fillId="0" borderId="62" xfId="451" applyBorder="1" applyAlignment="1">
      <alignment vertical="top" wrapText="1"/>
    </xf>
    <xf numFmtId="0" fontId="114" fillId="0" borderId="63" xfId="451" applyBorder="1" applyAlignment="1">
      <alignment vertical="top"/>
    </xf>
    <xf numFmtId="0" fontId="114" fillId="0" borderId="60" xfId="451" applyBorder="1" applyAlignment="1">
      <alignment horizontal="left" wrapText="1"/>
    </xf>
    <xf numFmtId="0" fontId="0" fillId="0" borderId="60" xfId="451" applyFont="1" applyBorder="1" applyAlignment="1">
      <alignment horizontal="left" vertical="center"/>
    </xf>
    <xf numFmtId="0" fontId="118" fillId="0" borderId="60" xfId="451" applyFont="1" applyBorder="1" applyAlignment="1">
      <alignment horizontal="center" vertical="center"/>
    </xf>
    <xf numFmtId="0" fontId="133" fillId="0" borderId="60" xfId="451" applyFont="1" applyBorder="1" applyAlignment="1">
      <alignment horizontal="center" vertical="center" wrapText="1"/>
    </xf>
    <xf numFmtId="3" fontId="133" fillId="0" borderId="60" xfId="451" applyNumberFormat="1" applyFont="1" applyBorder="1" applyAlignment="1">
      <alignment horizontal="center" vertical="center" wrapText="1"/>
    </xf>
    <xf numFmtId="173" fontId="95" fillId="0" borderId="46" xfId="479" applyNumberFormat="1" applyFont="1" applyFill="1" applyBorder="1" applyAlignment="1">
      <alignment horizontal="center"/>
    </xf>
    <xf numFmtId="173" fontId="118" fillId="0" borderId="45" xfId="479" applyNumberFormat="1" applyFont="1" applyFill="1" applyBorder="1" applyAlignment="1">
      <alignment horizontal="center"/>
    </xf>
    <xf numFmtId="2" fontId="118" fillId="0" borderId="45" xfId="479" applyNumberFormat="1" applyFont="1" applyFill="1" applyBorder="1" applyAlignment="1">
      <alignment horizontal="center"/>
    </xf>
    <xf numFmtId="173" fontId="95" fillId="0" borderId="45" xfId="479" applyNumberFormat="1" applyFont="1" applyFill="1" applyBorder="1" applyAlignment="1">
      <alignment horizontal="center"/>
    </xf>
    <xf numFmtId="173" fontId="118" fillId="0" borderId="45" xfId="479" applyNumberFormat="1" applyFont="1" applyFill="1" applyBorder="1" applyAlignment="1">
      <alignment horizontal="center" vertical="center"/>
    </xf>
    <xf numFmtId="173" fontId="118" fillId="0" borderId="52" xfId="479" applyNumberFormat="1" applyFont="1" applyFill="1" applyBorder="1" applyAlignment="1">
      <alignment horizontal="center"/>
    </xf>
    <xf numFmtId="173" fontId="121" fillId="0" borderId="53" xfId="479" applyNumberFormat="1" applyFont="1" applyFill="1" applyBorder="1" applyAlignment="1">
      <alignment horizontal="right"/>
    </xf>
    <xf numFmtId="0" fontId="95" fillId="0" borderId="0" xfId="0" applyFont="1" applyFill="1"/>
    <xf numFmtId="173" fontId="118" fillId="0" borderId="0" xfId="479" applyNumberFormat="1" applyFont="1" applyFill="1" applyAlignment="1">
      <alignment horizontal="center"/>
    </xf>
    <xf numFmtId="0" fontId="139" fillId="0" borderId="0" xfId="0" applyFont="1" applyFill="1" applyAlignment="1">
      <alignment horizontal="right"/>
    </xf>
    <xf numFmtId="173" fontId="139" fillId="0" borderId="0" xfId="479" applyNumberFormat="1" applyFont="1" applyFill="1" applyAlignment="1">
      <alignment horizontal="right"/>
    </xf>
    <xf numFmtId="173" fontId="0" fillId="0" borderId="50" xfId="479" applyNumberFormat="1" applyFont="1" applyFill="1" applyBorder="1" applyAlignment="1">
      <alignment horizontal="center"/>
    </xf>
    <xf numFmtId="173" fontId="139" fillId="0" borderId="51" xfId="479" applyNumberFormat="1" applyFont="1" applyFill="1" applyBorder="1" applyAlignment="1">
      <alignment horizontal="center"/>
    </xf>
    <xf numFmtId="9" fontId="121" fillId="0" borderId="49" xfId="471" applyNumberFormat="1" applyFont="1" applyFill="1" applyBorder="1" applyAlignment="1">
      <alignment horizontal="right"/>
    </xf>
    <xf numFmtId="0" fontId="0" fillId="0" borderId="49" xfId="0" applyFill="1" applyBorder="1"/>
    <xf numFmtId="1" fontId="0" fillId="0" borderId="58" xfId="0" applyNumberFormat="1" applyFill="1" applyBorder="1" applyAlignment="1">
      <alignment horizontal="left"/>
    </xf>
    <xf numFmtId="0" fontId="0" fillId="0" borderId="58" xfId="0" applyFill="1" applyBorder="1"/>
    <xf numFmtId="0" fontId="0" fillId="0" borderId="59" xfId="0" applyFill="1" applyBorder="1"/>
    <xf numFmtId="9" fontId="95" fillId="0" borderId="58" xfId="471" applyFont="1" applyFill="1" applyBorder="1" applyAlignment="1">
      <alignment horizontal="center"/>
    </xf>
    <xf numFmtId="0" fontId="139" fillId="0" borderId="58" xfId="0" applyFont="1" applyFill="1" applyBorder="1" applyAlignment="1">
      <alignment horizontal="center"/>
    </xf>
    <xf numFmtId="0" fontId="109" fillId="0" borderId="58" xfId="400" applyFill="1" applyBorder="1"/>
    <xf numFmtId="0" fontId="0" fillId="0" borderId="58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24" fillId="68" borderId="14" xfId="400" applyFont="1" applyFill="1" applyBorder="1" applyAlignment="1">
      <alignment horizontal="center" vertical="center"/>
    </xf>
    <xf numFmtId="0" fontId="124" fillId="68" borderId="16" xfId="400" applyFont="1" applyFill="1" applyBorder="1" applyAlignment="1">
      <alignment horizontal="center" vertical="center"/>
    </xf>
    <xf numFmtId="0" fontId="124" fillId="68" borderId="18" xfId="40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0" fillId="66" borderId="14" xfId="405" applyFont="1" applyFill="1" applyBorder="1" applyAlignment="1">
      <alignment horizontal="center" vertical="center"/>
    </xf>
    <xf numFmtId="0" fontId="50" fillId="66" borderId="16" xfId="405" applyFont="1" applyFill="1" applyBorder="1" applyAlignment="1">
      <alignment horizontal="center" vertical="center"/>
    </xf>
    <xf numFmtId="0" fontId="50" fillId="66" borderId="18" xfId="405" applyFont="1" applyFill="1" applyBorder="1" applyAlignment="1">
      <alignment horizontal="center" vertical="center"/>
    </xf>
    <xf numFmtId="0" fontId="123" fillId="69" borderId="14" xfId="400" applyFont="1" applyFill="1" applyBorder="1" applyAlignment="1">
      <alignment horizontal="center" vertical="center"/>
    </xf>
    <xf numFmtId="0" fontId="123" fillId="69" borderId="16" xfId="400" applyFont="1" applyFill="1" applyBorder="1" applyAlignment="1">
      <alignment horizontal="center" vertical="center"/>
    </xf>
    <xf numFmtId="0" fontId="123" fillId="69" borderId="18" xfId="400" applyFont="1" applyFill="1" applyBorder="1" applyAlignment="1">
      <alignment horizontal="center" vertical="center"/>
    </xf>
    <xf numFmtId="0" fontId="126" fillId="0" borderId="26" xfId="551" applyNumberFormat="1" applyFont="1" applyBorder="1" applyAlignment="1">
      <alignment horizontal="center" vertical="center" wrapText="1"/>
    </xf>
    <xf numFmtId="0" fontId="126" fillId="0" borderId="29" xfId="551" applyNumberFormat="1" applyFont="1" applyBorder="1" applyAlignment="1">
      <alignment horizontal="center" vertical="center" wrapText="1"/>
    </xf>
    <xf numFmtId="1" fontId="126" fillId="0" borderId="27" xfId="551" applyNumberFormat="1" applyFont="1" applyBorder="1" applyAlignment="1">
      <alignment horizontal="center" vertical="center" wrapText="1"/>
    </xf>
    <xf numFmtId="1" fontId="126" fillId="0" borderId="30" xfId="551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left"/>
    </xf>
    <xf numFmtId="0" fontId="0" fillId="0" borderId="47" xfId="0" applyNumberFormat="1" applyBorder="1" applyAlignment="1">
      <alignment horizontal="left" vertical="center" wrapText="1"/>
    </xf>
    <xf numFmtId="0" fontId="108" fillId="64" borderId="48" xfId="387" applyNumberFormat="1" applyBorder="1" applyAlignment="1">
      <alignment horizontal="center"/>
    </xf>
    <xf numFmtId="0" fontId="0" fillId="0" borderId="45" xfId="0" applyNumberFormat="1" applyBorder="1" applyAlignment="1">
      <alignment horizontal="left"/>
    </xf>
    <xf numFmtId="0" fontId="0" fillId="0" borderId="45" xfId="0" applyNumberFormat="1" applyFill="1" applyBorder="1" applyAlignment="1">
      <alignment horizontal="left"/>
    </xf>
    <xf numFmtId="0" fontId="0" fillId="0" borderId="45" xfId="0" applyNumberFormat="1" applyBorder="1" applyAlignment="1">
      <alignment horizontal="left" vertical="center"/>
    </xf>
    <xf numFmtId="0" fontId="0" fillId="0" borderId="0" xfId="0" applyNumberFormat="1" applyAlignment="1">
      <alignment horizontal="left"/>
    </xf>
  </cellXfs>
  <cellStyles count="679">
    <cellStyle name=" 1" xfId="556"/>
    <cellStyle name="_010 Выкл 09.01.06   конт11x20" xfId="1"/>
    <cellStyle name="_0311 распылители Интермост 26.07.06" xfId="2"/>
    <cellStyle name="_0338 Выкл от 09.08.06 13x20" xfId="3"/>
    <cellStyle name="_0363 Выкл от 28.08.06 17x20" xfId="4"/>
    <cellStyle name="_076 Выкл 27.02.06   конт8x20" xfId="5"/>
    <cellStyle name="_097 Выкл 14.03.06 конт14x20" xfId="6"/>
    <cellStyle name="_10x20" xfId="7"/>
    <cellStyle name="_111-27-28-L" xfId="8"/>
    <cellStyle name="_114-1a-rogy" xfId="9"/>
    <cellStyle name="_114-53a-legend" xfId="10"/>
    <cellStyle name="_115-2-everflourish" xfId="11"/>
    <cellStyle name="_116-1-а-rogy" xfId="12"/>
    <cellStyle name="_116-2-a-rogy" xfId="13"/>
    <cellStyle name="_117-1-a-rogy" xfId="14"/>
    <cellStyle name="_120-1-a-fengtai" xfId="15"/>
    <cellStyle name="_13518 распылители" xfId="16"/>
    <cellStyle name="_13И20" xfId="17"/>
    <cellStyle name="_15488 PAKING" xfId="18"/>
    <cellStyle name="_15496 PAKING" xfId="19"/>
    <cellStyle name="_15571 PACKING" xfId="20"/>
    <cellStyle name="_15573 Packing" xfId="21"/>
    <cellStyle name="_168  Коробки распред щит 22.04.07  конт1x40" xfId="22"/>
    <cellStyle name="_200 Выкл 07.09.05. конт987" xfId="23"/>
    <cellStyle name="_2002511" xfId="24"/>
    <cellStyle name="_2006712" xfId="25"/>
    <cellStyle name="_2008952" xfId="26"/>
    <cellStyle name="_20HQ  Контейнер ITLU6929549 и  FSCU9214764" xfId="27"/>
    <cellStyle name="_2117223 Владив" xfId="28"/>
    <cellStyle name="_2133297 - Спб" xfId="29"/>
    <cellStyle name="_2166691" xfId="30"/>
    <cellStyle name="_2425070" xfId="31"/>
    <cellStyle name="_2513007" xfId="32"/>
    <cellStyle name="_2540837" xfId="33"/>
    <cellStyle name="_262 Выкл 25.04.07 7x20" xfId="34"/>
    <cellStyle name="_2x40" xfId="35"/>
    <cellStyle name="_3_120-35-а_120-36-а_121-52-а_121-53-а_121-55-а_LEGEND_PL_ from ningbo to vos via mcl and shipping date is FEB 272008" xfId="36"/>
    <cellStyle name="_3250561" xfId="37"/>
    <cellStyle name="_335 Выкл 28.05.07 7конт" xfId="38"/>
    <cellStyle name="_41E4B3FB" xfId="39"/>
    <cellStyle name="_5164957" xfId="40"/>
    <cellStyle name="_5175782" xfId="41"/>
    <cellStyle name="_5615045" xfId="42"/>
    <cellStyle name="_581, 131, 639" xfId="43"/>
    <cellStyle name="_6 конт расчет" xfId="44"/>
    <cellStyle name="_646.375.976.380" xfId="45"/>
    <cellStyle name="_6645422" xfId="46"/>
    <cellStyle name="_7166000" xfId="47"/>
    <cellStyle name="_7301224" xfId="48"/>
    <cellStyle name="_7563081" xfId="49"/>
    <cellStyle name="_7590596" xfId="50"/>
    <cellStyle name="_7592710" xfId="51"/>
    <cellStyle name="_7656303" xfId="52"/>
    <cellStyle name="_781, 319, 367, 131" xfId="53"/>
    <cellStyle name="_7851869" xfId="54"/>
    <cellStyle name="_7853128" xfId="55"/>
    <cellStyle name="_8253113" xfId="56"/>
    <cellStyle name="_8857905" xfId="57"/>
    <cellStyle name="_8904090" xfId="58"/>
    <cellStyle name="_9003718" xfId="59"/>
    <cellStyle name="_9004437" xfId="60"/>
    <cellStyle name="_9036868" xfId="61"/>
    <cellStyle name="_9215518" xfId="62"/>
    <cellStyle name="_9272800" xfId="63"/>
    <cellStyle name="_9313611" xfId="64"/>
    <cellStyle name="_9544093" xfId="65"/>
    <cellStyle name="_96-1 96-2" xfId="66"/>
    <cellStyle name="_CAXU9226672 судно вышло 19 июня" xfId="67"/>
    <cellStyle name="_CAXU9330521 от 19 августа" xfId="68"/>
    <cellStyle name="_CAXU9656170 пакинг Электротехник" xfId="69"/>
    <cellStyle name="_FCI_910" xfId="70"/>
    <cellStyle name="_FSCU 9212910 пакинг" xfId="71"/>
    <cellStyle name="_FSCU9271002 пакинг" xfId="72"/>
    <cellStyle name="_FSCU9542932 Пакинг Электротехник" xfId="73"/>
    <cellStyle name="_GFS_955_960" xfId="74"/>
    <cellStyle name="_GST_343" xfId="75"/>
    <cellStyle name="_GSTU7725252 PACKING" xfId="76"/>
    <cellStyle name="_GSTU8716790" xfId="77"/>
    <cellStyle name="_MGF_513_057_067_636k9_575k8" xfId="78"/>
    <cellStyle name="_PL_115_150_452_243_607_693_973_1мая отгрузка" xfId="79"/>
    <cellStyle name="_SCZU5565700" xfId="80"/>
    <cellStyle name="_WGS_582_836_907_549_757_176_965_588" xfId="81"/>
    <cellStyle name="_Книга1" xfId="82"/>
    <cellStyle name="_контейнер ушел 08 июня" xfId="83"/>
    <cellStyle name="_Копия 0377 Выкл от 31.08.06 13x20" xfId="84"/>
    <cellStyle name="_Копия 2423817 Спб-2" xfId="85"/>
    <cellStyle name="_Копия 9751894" xfId="86"/>
    <cellStyle name="_общий 3х20" xfId="87"/>
    <cellStyle name="_отход судна 02.05.07" xfId="88"/>
    <cellStyle name="_Пакинг 2921974 вышел 28 апреля NINGBO" xfId="89"/>
    <cellStyle name="_Пакинг UESU2421964 судно ушло 29 03 06 Вариант 2" xfId="90"/>
    <cellStyle name="_пакинг КУ и скобы" xfId="91"/>
    <cellStyle name="_Расчет конт 458" xfId="92"/>
    <cellStyle name="_СHINT пакинг MCLCHNBVS084026" xfId="93"/>
    <cellStyle name="_таможня FCJU2028579" xfId="94"/>
    <cellStyle name="_Упак" xfId="95"/>
    <cellStyle name="_упак-14920" xfId="96"/>
    <cellStyle name="_упак-15025" xfId="97"/>
    <cellStyle name="_упак-15104" xfId="98"/>
    <cellStyle name="_упак-15212" xfId="99"/>
    <cellStyle name="_упак-15322" xfId="100"/>
    <cellStyle name="_Упаковочные" xfId="101"/>
    <cellStyle name="_упаковочный" xfId="102"/>
    <cellStyle name="_Упаковочный 2057944" xfId="103"/>
    <cellStyle name="_Упаковочный 3152165" xfId="104"/>
    <cellStyle name="_Упаковочный 3160094" xfId="105"/>
    <cellStyle name="_Упаковочный 3162008" xfId="106"/>
    <cellStyle name="_Упаковочный 8800240" xfId="107"/>
    <cellStyle name="_Упаковочный 9001340" xfId="108"/>
    <cellStyle name="_Упаковочный FSCU9212951" xfId="109"/>
    <cellStyle name="_Упаковочный № FSCU9572900" xfId="110"/>
    <cellStyle name="_Упаковочный PGOU3071340" xfId="111"/>
    <cellStyle name="_Упаковочный PGOU3150732" xfId="112"/>
    <cellStyle name="_упаковочный PGOU3160392" xfId="113"/>
    <cellStyle name="=C:\WINNT\SYSTEM32\COMMAND.COM" xfId="114"/>
    <cellStyle name="-15-1976" xfId="115"/>
    <cellStyle name="20% - Accent1" xfId="116"/>
    <cellStyle name="20% - Accent2" xfId="117"/>
    <cellStyle name="20% - Accent3" xfId="118"/>
    <cellStyle name="20% - Accent4" xfId="119"/>
    <cellStyle name="20% - Accent5" xfId="120"/>
    <cellStyle name="20% - Accent6" xfId="121"/>
    <cellStyle name="20% - Акцент1 2" xfId="122"/>
    <cellStyle name="20% — акцент1 2" xfId="123"/>
    <cellStyle name="20% - Акцент1 2 2" xfId="124"/>
    <cellStyle name="20% — акцент1 2 2" xfId="125"/>
    <cellStyle name="20% - Акцент1 2 3" xfId="126"/>
    <cellStyle name="20% — акцент1 2 3" xfId="127"/>
    <cellStyle name="20% - Акцент1 2 4" xfId="128"/>
    <cellStyle name="20% — акцент1 2 4" xfId="129"/>
    <cellStyle name="20% - Акцент1 2 5" xfId="557"/>
    <cellStyle name="20% — акцент1 2 5" xfId="558"/>
    <cellStyle name="20% - Акцент1 2 6" xfId="587"/>
    <cellStyle name="20% — акцент1 2 6" xfId="588"/>
    <cellStyle name="20% - Акцент2 2" xfId="130"/>
    <cellStyle name="20% — акцент2 2" xfId="131"/>
    <cellStyle name="20% - Акцент2 2 2" xfId="132"/>
    <cellStyle name="20% — акцент2 2 2" xfId="133"/>
    <cellStyle name="20% - Акцент2 2 3" xfId="134"/>
    <cellStyle name="20% — акцент2 2 3" xfId="135"/>
    <cellStyle name="20% - Акцент2 2 4" xfId="136"/>
    <cellStyle name="20% — акцент2 2 4" xfId="137"/>
    <cellStyle name="20% - Акцент2 2 5" xfId="559"/>
    <cellStyle name="20% — акцент2 2 5" xfId="560"/>
    <cellStyle name="20% - Акцент2 2 6" xfId="589"/>
    <cellStyle name="20% — акцент2 2 6" xfId="590"/>
    <cellStyle name="20% - Акцент3 2" xfId="138"/>
    <cellStyle name="20% — акцент3 2" xfId="139"/>
    <cellStyle name="20% - Акцент3 2 2" xfId="140"/>
    <cellStyle name="20% — акцент3 2 2" xfId="141"/>
    <cellStyle name="20% - Акцент3 2 3" xfId="142"/>
    <cellStyle name="20% — акцент3 2 3" xfId="143"/>
    <cellStyle name="20% - Акцент3 2 4" xfId="144"/>
    <cellStyle name="20% — акцент3 2 4" xfId="145"/>
    <cellStyle name="20% - Акцент3 2 5" xfId="561"/>
    <cellStyle name="20% — акцент3 2 5" xfId="562"/>
    <cellStyle name="20% - Акцент3 2 6" xfId="591"/>
    <cellStyle name="20% — акцент3 2 6" xfId="592"/>
    <cellStyle name="20% - Акцент4 2" xfId="146"/>
    <cellStyle name="20% — акцент4 2" xfId="147"/>
    <cellStyle name="20% - Акцент4 2 2" xfId="148"/>
    <cellStyle name="20% — акцент4 2 2" xfId="149"/>
    <cellStyle name="20% - Акцент4 2 3" xfId="150"/>
    <cellStyle name="20% — акцент4 2 3" xfId="151"/>
    <cellStyle name="20% - Акцент4 2 4" xfId="152"/>
    <cellStyle name="20% — акцент4 2 4" xfId="153"/>
    <cellStyle name="20% - Акцент4 2 5" xfId="563"/>
    <cellStyle name="20% — акцент4 2 5" xfId="564"/>
    <cellStyle name="20% - Акцент4 2 6" xfId="593"/>
    <cellStyle name="20% — акцент4 2 6" xfId="594"/>
    <cellStyle name="20% - Акцент5 2" xfId="154"/>
    <cellStyle name="20% — акцент5 2" xfId="155"/>
    <cellStyle name="20% - Акцент5 2 2" xfId="156"/>
    <cellStyle name="20% — акцент5 2 2" xfId="157"/>
    <cellStyle name="20% - Акцент5 2 3" xfId="158"/>
    <cellStyle name="20% — акцент5 2 3" xfId="159"/>
    <cellStyle name="20% - Акцент5 2 4" xfId="160"/>
    <cellStyle name="20% — акцент5 2 4" xfId="161"/>
    <cellStyle name="20% - Акцент5 2 5" xfId="565"/>
    <cellStyle name="20% — акцент5 2 5" xfId="566"/>
    <cellStyle name="20% - Акцент5 2 6" xfId="595"/>
    <cellStyle name="20% — акцент5 2 6" xfId="596"/>
    <cellStyle name="20% - Акцент6 2" xfId="162"/>
    <cellStyle name="20% — акцент6 2" xfId="163"/>
    <cellStyle name="20% - Акцент6 2 2" xfId="164"/>
    <cellStyle name="20% — акцент6 2 2" xfId="165"/>
    <cellStyle name="20% - Акцент6 2 3" xfId="166"/>
    <cellStyle name="20% — акцент6 2 3" xfId="167"/>
    <cellStyle name="20% - Акцент6 2 4" xfId="168"/>
    <cellStyle name="20% — акцент6 2 4" xfId="169"/>
    <cellStyle name="20% - Акцент6 2 5" xfId="567"/>
    <cellStyle name="20% — акцент6 2 5" xfId="568"/>
    <cellStyle name="20% - Акцент6 2 6" xfId="597"/>
    <cellStyle name="20% — акцент6 2 6" xfId="598"/>
    <cellStyle name="20% - 强调文字颜色 1" xfId="170"/>
    <cellStyle name="20% - 强调文字颜色 2" xfId="171"/>
    <cellStyle name="20% - 强调文字颜色 3" xfId="172"/>
    <cellStyle name="20% - 强调文字颜色 4" xfId="173"/>
    <cellStyle name="20% - 强调文字颜色 5" xfId="174"/>
    <cellStyle name="20% - 强调文字颜色 6" xfId="175"/>
    <cellStyle name="40% - Accent1" xfId="176"/>
    <cellStyle name="40% - Accent2" xfId="177"/>
    <cellStyle name="40% - Accent3" xfId="178"/>
    <cellStyle name="40% - Accent4" xfId="179"/>
    <cellStyle name="40% - Accent5" xfId="180"/>
    <cellStyle name="40% - Accent6" xfId="181"/>
    <cellStyle name="40% - Акцент1 2" xfId="182"/>
    <cellStyle name="40% — акцент1 2" xfId="183"/>
    <cellStyle name="40% - Акцент1 2 2" xfId="184"/>
    <cellStyle name="40% — акцент1 2 2" xfId="185"/>
    <cellStyle name="40% - Акцент1 2 3" xfId="186"/>
    <cellStyle name="40% — акцент1 2 3" xfId="187"/>
    <cellStyle name="40% - Акцент1 2 4" xfId="188"/>
    <cellStyle name="40% — акцент1 2 4" xfId="189"/>
    <cellStyle name="40% - Акцент1 2 5" xfId="569"/>
    <cellStyle name="40% — акцент1 2 5" xfId="570"/>
    <cellStyle name="40% - Акцент1 2 6" xfId="599"/>
    <cellStyle name="40% — акцент1 2 6" xfId="600"/>
    <cellStyle name="40% - Акцент2 2" xfId="190"/>
    <cellStyle name="40% — акцент2 2" xfId="191"/>
    <cellStyle name="40% - Акцент2 2 2" xfId="192"/>
    <cellStyle name="40% — акцент2 2 2" xfId="193"/>
    <cellStyle name="40% - Акцент2 2 3" xfId="194"/>
    <cellStyle name="40% — акцент2 2 3" xfId="195"/>
    <cellStyle name="40% - Акцент2 2 4" xfId="196"/>
    <cellStyle name="40% — акцент2 2 4" xfId="197"/>
    <cellStyle name="40% - Акцент2 2 5" xfId="571"/>
    <cellStyle name="40% — акцент2 2 5" xfId="572"/>
    <cellStyle name="40% - Акцент2 2 6" xfId="601"/>
    <cellStyle name="40% — акцент2 2 6" xfId="602"/>
    <cellStyle name="40% - Акцент3 2" xfId="198"/>
    <cellStyle name="40% — акцент3 2" xfId="199"/>
    <cellStyle name="40% - Акцент3 2 2" xfId="200"/>
    <cellStyle name="40% — акцент3 2 2" xfId="201"/>
    <cellStyle name="40% - Акцент3 2 3" xfId="202"/>
    <cellStyle name="40% — акцент3 2 3" xfId="203"/>
    <cellStyle name="40% - Акцент3 2 4" xfId="204"/>
    <cellStyle name="40% — акцент3 2 4" xfId="205"/>
    <cellStyle name="40% - Акцент3 2 5" xfId="573"/>
    <cellStyle name="40% — акцент3 2 5" xfId="574"/>
    <cellStyle name="40% - Акцент3 2 6" xfId="603"/>
    <cellStyle name="40% — акцент3 2 6" xfId="604"/>
    <cellStyle name="40% - Акцент4 2" xfId="206"/>
    <cellStyle name="40% — акцент4 2" xfId="207"/>
    <cellStyle name="40% - Акцент4 2 2" xfId="208"/>
    <cellStyle name="40% — акцент4 2 2" xfId="209"/>
    <cellStyle name="40% - Акцент4 2 3" xfId="210"/>
    <cellStyle name="40% — акцент4 2 3" xfId="211"/>
    <cellStyle name="40% - Акцент4 2 4" xfId="212"/>
    <cellStyle name="40% — акцент4 2 4" xfId="213"/>
    <cellStyle name="40% - Акцент4 2 5" xfId="575"/>
    <cellStyle name="40% — акцент4 2 5" xfId="576"/>
    <cellStyle name="40% - Акцент4 2 6" xfId="605"/>
    <cellStyle name="40% — акцент4 2 6" xfId="606"/>
    <cellStyle name="40% - Акцент5 2" xfId="214"/>
    <cellStyle name="40% — акцент5 2" xfId="215"/>
    <cellStyle name="40% - Акцент5 2 2" xfId="216"/>
    <cellStyle name="40% — акцент5 2 2" xfId="217"/>
    <cellStyle name="40% - Акцент5 2 3" xfId="218"/>
    <cellStyle name="40% — акцент5 2 3" xfId="219"/>
    <cellStyle name="40% - Акцент5 2 4" xfId="220"/>
    <cellStyle name="40% — акцент5 2 4" xfId="221"/>
    <cellStyle name="40% - Акцент5 2 5" xfId="577"/>
    <cellStyle name="40% — акцент5 2 5" xfId="578"/>
    <cellStyle name="40% - Акцент5 2 6" xfId="607"/>
    <cellStyle name="40% — акцент5 2 6" xfId="608"/>
    <cellStyle name="40% - Акцент6 2" xfId="222"/>
    <cellStyle name="40% — акцент6 2" xfId="223"/>
    <cellStyle name="40% - Акцент6 2 2" xfId="224"/>
    <cellStyle name="40% — акцент6 2 2" xfId="225"/>
    <cellStyle name="40% - Акцент6 2 3" xfId="226"/>
    <cellStyle name="40% — акцент6 2 3" xfId="227"/>
    <cellStyle name="40% - Акцент6 2 4" xfId="228"/>
    <cellStyle name="40% — акцент6 2 4" xfId="229"/>
    <cellStyle name="40% - Акцент6 2 5" xfId="579"/>
    <cellStyle name="40% — акцент6 2 5" xfId="580"/>
    <cellStyle name="40% - Акцент6 2 6" xfId="609"/>
    <cellStyle name="40% — акцент6 2 6" xfId="610"/>
    <cellStyle name="40% - 强调文字颜色 1" xfId="230"/>
    <cellStyle name="40% - 强调文字颜色 2" xfId="231"/>
    <cellStyle name="40% - 强调文字颜色 3" xfId="232"/>
    <cellStyle name="40% - 强调文字颜色 4" xfId="233"/>
    <cellStyle name="40% - 强调文字颜色 5" xfId="234"/>
    <cellStyle name="40% - 强调文字颜色 6" xfId="235"/>
    <cellStyle name="60% - Accent1" xfId="236"/>
    <cellStyle name="60% - Accent2" xfId="237"/>
    <cellStyle name="60% - Accent3" xfId="238"/>
    <cellStyle name="60% - Accent4" xfId="239"/>
    <cellStyle name="60% - Accent5" xfId="240"/>
    <cellStyle name="60% - Accent6" xfId="241"/>
    <cellStyle name="60% - Акцент1 2" xfId="242"/>
    <cellStyle name="60% — акцент1 2" xfId="243"/>
    <cellStyle name="60% - Акцент2 2" xfId="244"/>
    <cellStyle name="60% — акцент2 2" xfId="245"/>
    <cellStyle name="60% - Акцент3 2" xfId="246"/>
    <cellStyle name="60% — акцент3 2" xfId="247"/>
    <cellStyle name="60% - Акцент4 2" xfId="248"/>
    <cellStyle name="60% — акцент4 2" xfId="249"/>
    <cellStyle name="60% - Акцент5 2" xfId="250"/>
    <cellStyle name="60% — акцент5 2" xfId="251"/>
    <cellStyle name="60% - Акцент6 2" xfId="252"/>
    <cellStyle name="60% — акцент6 2" xfId="253"/>
    <cellStyle name="60% - 强调文字颜色 1" xfId="254"/>
    <cellStyle name="60% - 强调文字颜色 2" xfId="255"/>
    <cellStyle name="60% - 强调文字颜色 3" xfId="256"/>
    <cellStyle name="60% - 强调文字颜色 4" xfId="257"/>
    <cellStyle name="60% - 强调文字颜色 5" xfId="258"/>
    <cellStyle name="60% - 强调文字颜色 6" xfId="259"/>
    <cellStyle name="Accent1" xfId="260"/>
    <cellStyle name="Accent2" xfId="261"/>
    <cellStyle name="Accent3" xfId="262"/>
    <cellStyle name="Accent4" xfId="263"/>
    <cellStyle name="Accent5" xfId="264"/>
    <cellStyle name="Accent6" xfId="265"/>
    <cellStyle name="Accent6 7" xfId="266"/>
    <cellStyle name="AFE" xfId="267"/>
    <cellStyle name="Bad" xfId="268"/>
    <cellStyle name="Calculation" xfId="269"/>
    <cellStyle name="Calculation 2" xfId="611"/>
    <cellStyle name="Check Cell" xfId="270"/>
    <cellStyle name="Comma 11" xfId="271"/>
    <cellStyle name="Comma 11 2" xfId="272"/>
    <cellStyle name="Comma 11 2 2" xfId="273"/>
    <cellStyle name="Comma 11 3" xfId="581"/>
    <cellStyle name="Comma 11 3 2" xfId="676"/>
    <cellStyle name="Comma 2" xfId="274"/>
    <cellStyle name="Euro 3 10 2 2" xfId="275"/>
    <cellStyle name="Excel Built-in Accent1" xfId="276"/>
    <cellStyle name="Excel Built-in Accent2" xfId="277"/>
    <cellStyle name="Excel Built-in Normal" xfId="278"/>
    <cellStyle name="Excel Built-in Normal 2" xfId="279"/>
    <cellStyle name="Explanatory Text" xfId="280"/>
    <cellStyle name="Good" xfId="281"/>
    <cellStyle name="Header1" xfId="282"/>
    <cellStyle name="Header2" xfId="283"/>
    <cellStyle name="Header3" xfId="284"/>
    <cellStyle name="Heading 1" xfId="285"/>
    <cellStyle name="Heading 2" xfId="286"/>
    <cellStyle name="Heading 3" xfId="287"/>
    <cellStyle name="Heading 4" xfId="288"/>
    <cellStyle name="Input" xfId="289"/>
    <cellStyle name="Input 2" xfId="612"/>
    <cellStyle name="Linked Cell" xfId="290"/>
    <cellStyle name="Neutral" xfId="291"/>
    <cellStyle name="Normal 17" xfId="292"/>
    <cellStyle name="Normal 2" xfId="293"/>
    <cellStyle name="Normal 2 2" xfId="294"/>
    <cellStyle name="normálne_Hárok1" xfId="295"/>
    <cellStyle name="Note" xfId="296"/>
    <cellStyle name="Note 2" xfId="613"/>
    <cellStyle name="Output" xfId="297"/>
    <cellStyle name="Output 2" xfId="614"/>
    <cellStyle name="SAPBEXaggData" xfId="298"/>
    <cellStyle name="SAPBEXaggData 2" xfId="615"/>
    <cellStyle name="SAPBEXaggDataEmph" xfId="299"/>
    <cellStyle name="SAPBEXaggDataEmph 2" xfId="616"/>
    <cellStyle name="SAPBEXaggItem" xfId="300"/>
    <cellStyle name="SAPBEXaggItem 2" xfId="617"/>
    <cellStyle name="SAPBEXaggItemX" xfId="301"/>
    <cellStyle name="SAPBEXaggItemX 2" xfId="618"/>
    <cellStyle name="SAPBEXchaText" xfId="302"/>
    <cellStyle name="SAPBEXchaText 2" xfId="619"/>
    <cellStyle name="SAPBEXexcBad7" xfId="303"/>
    <cellStyle name="SAPBEXexcBad7 2" xfId="620"/>
    <cellStyle name="SAPBEXexcBad8" xfId="304"/>
    <cellStyle name="SAPBEXexcBad8 2" xfId="621"/>
    <cellStyle name="SAPBEXexcBad9" xfId="305"/>
    <cellStyle name="SAPBEXexcBad9 2" xfId="622"/>
    <cellStyle name="SAPBEXexcCritical4" xfId="306"/>
    <cellStyle name="SAPBEXexcCritical4 2" xfId="623"/>
    <cellStyle name="SAPBEXexcCritical5" xfId="307"/>
    <cellStyle name="SAPBEXexcCritical5 2" xfId="624"/>
    <cellStyle name="SAPBEXexcCritical6" xfId="308"/>
    <cellStyle name="SAPBEXexcCritical6 2" xfId="625"/>
    <cellStyle name="SAPBEXexcGood1" xfId="309"/>
    <cellStyle name="SAPBEXexcGood1 2" xfId="626"/>
    <cellStyle name="SAPBEXexcGood2" xfId="310"/>
    <cellStyle name="SAPBEXexcGood2 2" xfId="627"/>
    <cellStyle name="SAPBEXexcGood3" xfId="311"/>
    <cellStyle name="SAPBEXexcGood3 2" xfId="628"/>
    <cellStyle name="SAPBEXfilterDrill" xfId="312"/>
    <cellStyle name="SAPBEXfilterDrill 2" xfId="629"/>
    <cellStyle name="SAPBEXfilterItem" xfId="313"/>
    <cellStyle name="SAPBEXfilterItem 2" xfId="630"/>
    <cellStyle name="SAPBEXfilterText" xfId="314"/>
    <cellStyle name="SAPBEXformats" xfId="315"/>
    <cellStyle name="SAPBEXformats 2" xfId="631"/>
    <cellStyle name="SAPBEXheaderItem" xfId="316"/>
    <cellStyle name="SAPBEXheaderItem 2" xfId="317"/>
    <cellStyle name="SAPBEXheaderItem 2 2" xfId="633"/>
    <cellStyle name="SAPBEXheaderItem 3" xfId="632"/>
    <cellStyle name="SAPBEXheaderText" xfId="318"/>
    <cellStyle name="SAPBEXheaderText 2" xfId="319"/>
    <cellStyle name="SAPBEXheaderText 2 2" xfId="635"/>
    <cellStyle name="SAPBEXheaderText 3" xfId="634"/>
    <cellStyle name="SAPBEXHLevel0" xfId="320"/>
    <cellStyle name="SAPBEXHLevel0 2" xfId="636"/>
    <cellStyle name="SAPBEXHLevel0X" xfId="321"/>
    <cellStyle name="SAPBEXHLevel0X 2" xfId="637"/>
    <cellStyle name="SAPBEXHLevel1" xfId="322"/>
    <cellStyle name="SAPBEXHLevel1 2" xfId="638"/>
    <cellStyle name="SAPBEXHLevel1X" xfId="323"/>
    <cellStyle name="SAPBEXHLevel1X 2" xfId="639"/>
    <cellStyle name="SAPBEXHLevel2" xfId="324"/>
    <cellStyle name="SAPBEXHLevel2 2" xfId="640"/>
    <cellStyle name="SAPBEXHLevel2X" xfId="325"/>
    <cellStyle name="SAPBEXHLevel2X 2" xfId="641"/>
    <cellStyle name="SAPBEXHLevel3" xfId="326"/>
    <cellStyle name="SAPBEXHLevel3 2" xfId="642"/>
    <cellStyle name="SAPBEXHLevel3X" xfId="327"/>
    <cellStyle name="SAPBEXHLevel3X 2" xfId="643"/>
    <cellStyle name="SAPBEXresData" xfId="328"/>
    <cellStyle name="SAPBEXresData 2" xfId="644"/>
    <cellStyle name="SAPBEXresDataEmph" xfId="329"/>
    <cellStyle name="SAPBEXresDataEmph 2" xfId="645"/>
    <cellStyle name="SAPBEXresItem" xfId="330"/>
    <cellStyle name="SAPBEXresItem 2" xfId="646"/>
    <cellStyle name="SAPBEXresItemX" xfId="331"/>
    <cellStyle name="SAPBEXresItemX 2" xfId="647"/>
    <cellStyle name="SAPBEXstdData" xfId="332"/>
    <cellStyle name="SAPBEXstdData 2" xfId="648"/>
    <cellStyle name="SAPBEXstdDataEmph" xfId="333"/>
    <cellStyle name="SAPBEXstdDataEmph 2" xfId="649"/>
    <cellStyle name="SAPBEXstdItem" xfId="334"/>
    <cellStyle name="SAPBEXstdItem 2" xfId="650"/>
    <cellStyle name="SAPBEXstdItemX" xfId="335"/>
    <cellStyle name="SAPBEXstdItemX 2" xfId="651"/>
    <cellStyle name="SAPBEXtitle" xfId="336"/>
    <cellStyle name="SAPBEXundefined" xfId="337"/>
    <cellStyle name="SAPBEXundefined 2" xfId="652"/>
    <cellStyle name="SAPBorder" xfId="338"/>
    <cellStyle name="SAPDataCell" xfId="339"/>
    <cellStyle name="SAPDataTotalCell" xfId="340"/>
    <cellStyle name="SAPDimensionCell" xfId="341"/>
    <cellStyle name="SAPEditableDataCell" xfId="342"/>
    <cellStyle name="SAPEditableDataTotalCell" xfId="343"/>
    <cellStyle name="SAPEmphasized" xfId="344"/>
    <cellStyle name="SAPEmphasizedEditableDataCell" xfId="345"/>
    <cellStyle name="SAPEmphasizedEditableDataTotalCell" xfId="346"/>
    <cellStyle name="SAPEmphasizedLockedDataCell" xfId="347"/>
    <cellStyle name="SAPEmphasizedLockedDataTotalCell" xfId="348"/>
    <cellStyle name="SAPEmphasizedReadonlyDataCell" xfId="349"/>
    <cellStyle name="SAPEmphasizedReadonlyDataTotalCell" xfId="350"/>
    <cellStyle name="SAPEmphasizedTotal" xfId="351"/>
    <cellStyle name="SAPError" xfId="352"/>
    <cellStyle name="SAPExceptionLevel1" xfId="353"/>
    <cellStyle name="SAPExceptionLevel2" xfId="354"/>
    <cellStyle name="SAPExceptionLevel3" xfId="355"/>
    <cellStyle name="SAPExceptionLevel4" xfId="356"/>
    <cellStyle name="SAPExceptionLevel5" xfId="357"/>
    <cellStyle name="SAPExceptionLevel6" xfId="358"/>
    <cellStyle name="SAPExceptionLevel7" xfId="359"/>
    <cellStyle name="SAPExceptionLevel8" xfId="360"/>
    <cellStyle name="SAPExceptionLevel9" xfId="361"/>
    <cellStyle name="SAPFormula" xfId="362"/>
    <cellStyle name="SAPGroupingFillCell" xfId="363"/>
    <cellStyle name="SAPHierarchyCell" xfId="364"/>
    <cellStyle name="SAPHierarchyCell0" xfId="365"/>
    <cellStyle name="SAPHierarchyCell1" xfId="366"/>
    <cellStyle name="SAPHierarchyCell2" xfId="367"/>
    <cellStyle name="SAPHierarchyCell3" xfId="368"/>
    <cellStyle name="SAPHierarchyCell4" xfId="369"/>
    <cellStyle name="SAPHierarchyOddCell" xfId="370"/>
    <cellStyle name="SAPLockedDataCell" xfId="371"/>
    <cellStyle name="SAPLockedDataTotalCell" xfId="372"/>
    <cellStyle name="SAPMemberCell" xfId="373"/>
    <cellStyle name="SAPMemberTotalCell" xfId="374"/>
    <cellStyle name="SAPMessageText" xfId="375"/>
    <cellStyle name="SAPReadonlyDataCell" xfId="376"/>
    <cellStyle name="SAPReadonlyDataTotalCell" xfId="377"/>
    <cellStyle name="Standard 10 2" xfId="378"/>
    <cellStyle name="Standard 2 10 2 2" xfId="379"/>
    <cellStyle name="Standard_1. TPS-Systeme" xfId="380"/>
    <cellStyle name="Style 1" xfId="381"/>
    <cellStyle name="Style 1 2" xfId="382"/>
    <cellStyle name="Style 1 2 2" xfId="383"/>
    <cellStyle name="Title" xfId="384"/>
    <cellStyle name="Total" xfId="385"/>
    <cellStyle name="Total 2" xfId="653"/>
    <cellStyle name="Warning Text" xfId="386"/>
    <cellStyle name="Акцент1" xfId="387" builtinId="29"/>
    <cellStyle name="Акцент1 2" xfId="388"/>
    <cellStyle name="Акцент2 2" xfId="389"/>
    <cellStyle name="Акцент3 2" xfId="390"/>
    <cellStyle name="Акцент4 2" xfId="391"/>
    <cellStyle name="Акцент5 2" xfId="392"/>
    <cellStyle name="Акцент6 2" xfId="393"/>
    <cellStyle name="Ввод  2" xfId="394"/>
    <cellStyle name="Ввод  2 2" xfId="395"/>
    <cellStyle name="Ввод  2 2 2" xfId="655"/>
    <cellStyle name="Ввод  2 3" xfId="654"/>
    <cellStyle name="Вывод 2" xfId="396"/>
    <cellStyle name="Вывод 2 2" xfId="397"/>
    <cellStyle name="Вывод 2 2 2" xfId="657"/>
    <cellStyle name="Вывод 2 3" xfId="656"/>
    <cellStyle name="Вычисление 2" xfId="398"/>
    <cellStyle name="Вычисление 2 2" xfId="399"/>
    <cellStyle name="Вычисление 2 2 2" xfId="659"/>
    <cellStyle name="Вычисление 2 3" xfId="658"/>
    <cellStyle name="Гиперссылка" xfId="400" builtinId="8"/>
    <cellStyle name="Гиперссылка 2" xfId="401"/>
    <cellStyle name="Гиперссылка 2 2" xfId="402"/>
    <cellStyle name="Гиперссылка 3" xfId="403"/>
    <cellStyle name="Гиперссылка 4" xfId="404"/>
    <cellStyle name="Гиперссылка 5" xfId="405"/>
    <cellStyle name="Гиперссылка 6" xfId="406"/>
    <cellStyle name="Гиперссылка 7" xfId="552"/>
    <cellStyle name="Гиперссылка 8" xfId="585"/>
    <cellStyle name="Госреестр" xfId="407"/>
    <cellStyle name="Госреестр 2" xfId="660"/>
    <cellStyle name="Денежный 2" xfId="408"/>
    <cellStyle name="Денежный 2 2" xfId="409"/>
    <cellStyle name="Денежный 2 2 2" xfId="410"/>
    <cellStyle name="Денежный 2 2 2 2" xfId="583"/>
    <cellStyle name="Денежный 2 2 2 2 2" xfId="678"/>
    <cellStyle name="Денежный 2 2 2 3" xfId="662"/>
    <cellStyle name="Денежный 2 2 3" xfId="582"/>
    <cellStyle name="Денежный 2 2 3 2" xfId="677"/>
    <cellStyle name="Денежный 2 2 4" xfId="661"/>
    <cellStyle name="Заголовок 1 2" xfId="411"/>
    <cellStyle name="Заголовок 2 2" xfId="412"/>
    <cellStyle name="Заголовок 3 2" xfId="413"/>
    <cellStyle name="Заголовок 4 2" xfId="414"/>
    <cellStyle name="Итог 2" xfId="415"/>
    <cellStyle name="Итог 2 2" xfId="416"/>
    <cellStyle name="Итог 2 2 2" xfId="664"/>
    <cellStyle name="Итог 2 3" xfId="663"/>
    <cellStyle name="Контрольная ячейка 2" xfId="417"/>
    <cellStyle name="Название 2" xfId="418"/>
    <cellStyle name="Нейтральный 2" xfId="419"/>
    <cellStyle name="Номер" xfId="420"/>
    <cellStyle name="Номер 2" xfId="665"/>
    <cellStyle name="Обычный" xfId="0" builtinId="0"/>
    <cellStyle name="Обычный 10" xfId="421"/>
    <cellStyle name="Обычный 11" xfId="422"/>
    <cellStyle name="Обычный 12" xfId="423"/>
    <cellStyle name="Обычный 13" xfId="424"/>
    <cellStyle name="Обычный 14" xfId="425"/>
    <cellStyle name="Обычный 15" xfId="426"/>
    <cellStyle name="Обычный 16" xfId="427"/>
    <cellStyle name="Обычный 17" xfId="428"/>
    <cellStyle name="Обычный 18" xfId="429"/>
    <cellStyle name="Обычный 19" xfId="430"/>
    <cellStyle name="Обычный 2" xfId="431"/>
    <cellStyle name="Обычный 2 2" xfId="432"/>
    <cellStyle name="Обычный 2 3" xfId="433"/>
    <cellStyle name="Обычный 2 4" xfId="434"/>
    <cellStyle name="Обычный 2 5" xfId="435"/>
    <cellStyle name="Обычный 2 6" xfId="436"/>
    <cellStyle name="Обычный 20" xfId="437"/>
    <cellStyle name="Обычный 21" xfId="438"/>
    <cellStyle name="Обычный 22" xfId="439"/>
    <cellStyle name="Обычный 23" xfId="440"/>
    <cellStyle name="Обычный 24" xfId="441"/>
    <cellStyle name="Обычный 25" xfId="442"/>
    <cellStyle name="Обычный 26" xfId="443"/>
    <cellStyle name="Обычный 27" xfId="444"/>
    <cellStyle name="Обычный 28" xfId="445"/>
    <cellStyle name="Обычный 29" xfId="446"/>
    <cellStyle name="Обычный 3" xfId="447"/>
    <cellStyle name="Обычный 3 2" xfId="448"/>
    <cellStyle name="Обычный 3 2 2" xfId="449"/>
    <cellStyle name="Обычный 3 3" xfId="450"/>
    <cellStyle name="Обычный 3 4" xfId="451"/>
    <cellStyle name="Обычный 30" xfId="452"/>
    <cellStyle name="Обычный 31" xfId="453"/>
    <cellStyle name="Обычный 32" xfId="454"/>
    <cellStyle name="Обычный 33" xfId="455"/>
    <cellStyle name="Обычный 34" xfId="456"/>
    <cellStyle name="Обычный 35" xfId="551"/>
    <cellStyle name="Обычный 35 2" xfId="584"/>
    <cellStyle name="Обычный 4" xfId="457"/>
    <cellStyle name="Обычный 4 2" xfId="458"/>
    <cellStyle name="Обычный 4 3" xfId="459"/>
    <cellStyle name="Обычный 5" xfId="460"/>
    <cellStyle name="Обычный 5 2" xfId="461"/>
    <cellStyle name="Обычный 6" xfId="462"/>
    <cellStyle name="Обычный 7" xfId="463"/>
    <cellStyle name="Обычный 8" xfId="464"/>
    <cellStyle name="Обычный 9" xfId="465"/>
    <cellStyle name="Обычный_Не лазерные приборы_1" xfId="553"/>
    <cellStyle name="Плохой 2" xfId="466"/>
    <cellStyle name="Пояснение 2" xfId="467"/>
    <cellStyle name="Примечание 2" xfId="468"/>
    <cellStyle name="Примечание 2 2" xfId="469"/>
    <cellStyle name="Примечание 2 2 2" xfId="667"/>
    <cellStyle name="Примечание 2 3" xfId="666"/>
    <cellStyle name="Примечание 3" xfId="470"/>
    <cellStyle name="Примечание 3 2" xfId="668"/>
    <cellStyle name="Примечание 4" xfId="554"/>
    <cellStyle name="Примечание 4 2" xfId="675"/>
    <cellStyle name="Процентный" xfId="471" builtinId="5"/>
    <cellStyle name="Процентный 2" xfId="472"/>
    <cellStyle name="Процентный 3" xfId="473"/>
    <cellStyle name="Процентный 4" xfId="474"/>
    <cellStyle name="Процентный 5" xfId="586"/>
    <cellStyle name="Связанная ячейка 2" xfId="475"/>
    <cellStyle name="Стиль 1" xfId="476"/>
    <cellStyle name="Таблица" xfId="477"/>
    <cellStyle name="Таблица 2" xfId="669"/>
    <cellStyle name="Текст предупреждения 2" xfId="478"/>
    <cellStyle name="Финансовый" xfId="479" builtinId="3"/>
    <cellStyle name="Финансовый 2" xfId="480"/>
    <cellStyle name="Финансовый 3" xfId="481"/>
    <cellStyle name="Финансовый 3 10" xfId="555"/>
    <cellStyle name="Финансовый 3 2" xfId="482"/>
    <cellStyle name="Финансовый 3 2 2" xfId="483"/>
    <cellStyle name="Финансовый 3 2 2 2" xfId="484"/>
    <cellStyle name="Финансовый 3 2 2 2 2" xfId="485"/>
    <cellStyle name="Финансовый 3 2 2 3" xfId="486"/>
    <cellStyle name="Финансовый 3 2 3" xfId="487"/>
    <cellStyle name="Финансовый 3 2 3 2" xfId="488"/>
    <cellStyle name="Финансовый 3 2 3 2 2" xfId="489"/>
    <cellStyle name="Финансовый 3 2 3 3" xfId="490"/>
    <cellStyle name="Финансовый 3 2 4" xfId="491"/>
    <cellStyle name="Финансовый 3 2 4 2" xfId="492"/>
    <cellStyle name="Финансовый 3 2 4 2 2" xfId="493"/>
    <cellStyle name="Финансовый 3 2 4 3" xfId="494"/>
    <cellStyle name="Финансовый 3 2 5" xfId="495"/>
    <cellStyle name="Финансовый 3 2 5 2" xfId="496"/>
    <cellStyle name="Финансовый 3 2 6" xfId="497"/>
    <cellStyle name="Финансовый 3 3" xfId="498"/>
    <cellStyle name="Финансовый 3 3 2" xfId="499"/>
    <cellStyle name="Финансовый 3 3 2 2" xfId="500"/>
    <cellStyle name="Финансовый 3 3 3" xfId="501"/>
    <cellStyle name="Финансовый 3 4" xfId="502"/>
    <cellStyle name="Финансовый 3 4 2" xfId="503"/>
    <cellStyle name="Финансовый 3 4 2 2" xfId="504"/>
    <cellStyle name="Финансовый 3 4 3" xfId="505"/>
    <cellStyle name="Финансовый 3 5" xfId="506"/>
    <cellStyle name="Финансовый 3 5 2" xfId="507"/>
    <cellStyle name="Финансовый 3 5 2 2" xfId="508"/>
    <cellStyle name="Финансовый 3 5 3" xfId="509"/>
    <cellStyle name="Финансовый 3 6" xfId="510"/>
    <cellStyle name="Финансовый 3 6 2" xfId="511"/>
    <cellStyle name="Финансовый 3 7" xfId="512"/>
    <cellStyle name="Финансовый 4" xfId="513"/>
    <cellStyle name="Хороший 2" xfId="514"/>
    <cellStyle name="Цена" xfId="515"/>
    <cellStyle name="_PROFORMA INVOICE1" xfId="516"/>
    <cellStyle name="표준 2" xfId="517"/>
    <cellStyle name="표준 2 2" xfId="518"/>
    <cellStyle name="표준_9986-02" xfId="519"/>
    <cellStyle name="好" xfId="520"/>
    <cellStyle name="好_OMSK ORDER 09_4" xfId="521"/>
    <cellStyle name="好_OMSK ORDER 09_5" xfId="522"/>
    <cellStyle name="差" xfId="523"/>
    <cellStyle name="差_OMSK ORDER 09_4" xfId="524"/>
    <cellStyle name="差_OMSK ORDER 09_5" xfId="525"/>
    <cellStyle name="常规 2" xfId="526"/>
    <cellStyle name="常规_Invoice E-060402 - MP" xfId="527"/>
    <cellStyle name="强调文字颜色 1" xfId="528"/>
    <cellStyle name="强调文字颜色 2" xfId="529"/>
    <cellStyle name="强调文字颜色 3" xfId="530"/>
    <cellStyle name="强调文字颜色 4" xfId="531"/>
    <cellStyle name="强调文字颜色 5" xfId="532"/>
    <cellStyle name="强调文字颜色 6" xfId="533"/>
    <cellStyle name="标题" xfId="534"/>
    <cellStyle name="标题 1" xfId="535"/>
    <cellStyle name="标题 2" xfId="536"/>
    <cellStyle name="标题 3" xfId="537"/>
    <cellStyle name="标题 4" xfId="538"/>
    <cellStyle name="标题_OMSK ORDER 09_2" xfId="539"/>
    <cellStyle name="检查单元格" xfId="540"/>
    <cellStyle name="汇总" xfId="541"/>
    <cellStyle name="汇总 2" xfId="670"/>
    <cellStyle name="注释" xfId="542"/>
    <cellStyle name="注释 2" xfId="671"/>
    <cellStyle name="解释性文本" xfId="543"/>
    <cellStyle name="警告文本" xfId="544"/>
    <cellStyle name="计算" xfId="545"/>
    <cellStyle name="计算 2" xfId="672"/>
    <cellStyle name="货币_Invoice E-060402 - MP" xfId="546"/>
    <cellStyle name="输入" xfId="547"/>
    <cellStyle name="输入 2" xfId="673"/>
    <cellStyle name="输出" xfId="548"/>
    <cellStyle name="输出 2" xfId="674"/>
    <cellStyle name="适中" xfId="549"/>
    <cellStyle name="链接单元格" xfId="550"/>
  </cellStyles>
  <dxfs count="87"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alignment horizontal="center" textRotation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diagonalUp="0" diagonalDown="0" outline="0">
        <left style="dotted">
          <color indexed="64"/>
        </left>
        <right/>
        <top/>
        <bottom style="dotted">
          <color indexed="64"/>
        </bottom>
      </border>
    </dxf>
    <dxf>
      <border diagonalUp="0" diagonalDown="0" outline="0">
        <left/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dashed">
          <color indexed="64"/>
        </left>
        <right/>
        <top style="dashed">
          <color indexed="64"/>
        </top>
        <bottom style="dash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ont>
        <b val="0"/>
        <strike val="0"/>
        <outline val="0"/>
        <shadow val="0"/>
        <u/>
        <vertAlign val="baseline"/>
        <sz val="11"/>
        <name val="Calibri"/>
        <scheme val="minor"/>
      </font>
      <numFmt numFmtId="173" formatCode="_-* #,##0\ _₽_-;\-* #,##0\ _₽_-;_-* &quot;-&quot;??\ _₽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dashed">
          <color indexed="64"/>
        </top>
        <bottom style="dash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dashed">
          <color indexed="64"/>
        </left>
        <right/>
        <top style="dashed">
          <color indexed="64"/>
        </top>
        <bottom style="dashed">
          <color indexed="64"/>
        </bottom>
      </border>
    </dxf>
    <dxf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border outline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</border>
    </dxf>
    <dxf>
      <border outline="0">
        <bottom style="dotted">
          <color rgb="FF000000"/>
        </bottom>
      </border>
    </dxf>
    <dxf>
      <numFmt numFmtId="173" formatCode="_-* #,##0\ _₽_-;\-* #,##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alignment horizontal="center" textRotation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 style="dashed">
          <color indexed="64"/>
        </vertical>
        <horizontal style="dashed">
          <color indexed="64"/>
        </horizontal>
      </border>
    </dxf>
    <dxf>
      <border diagonalUp="0" diagonalDown="0" outline="0">
        <left style="dotted">
          <color indexed="64"/>
        </left>
        <right/>
        <top/>
        <bottom style="dotted">
          <color indexed="64"/>
        </bottom>
      </border>
    </dxf>
    <dxf>
      <border diagonalUp="0" diagonalDown="0" outline="0">
        <left/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alignment horizontal="center" vertical="bottom" textRotation="0" wrapText="0" indent="0" justifyLastLine="0" shrinkToFit="0" readingOrder="0"/>
      <border diagonalUp="0" diagonalDown="0" outline="0">
        <left/>
        <right/>
        <top style="dashed">
          <color indexed="64"/>
        </top>
        <bottom style="dash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/>
        <horizontal/>
      </border>
    </dxf>
    <dxf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border diagonalUp="0" diagonalDown="0" outline="0">
        <left style="dashed">
          <color indexed="64"/>
        </left>
        <right/>
        <top style="dashed">
          <color indexed="64"/>
        </top>
        <bottom style="dashed">
          <color indexed="64"/>
        </bottom>
      </border>
    </dxf>
    <dxf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border outline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</border>
    </dxf>
    <dxf>
      <border outline="0">
        <bottom style="dotted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border diagonalUp="0" diagonalDown="0" outline="0">
        <left style="dotted">
          <color indexed="64"/>
        </left>
        <right/>
        <top/>
        <bottom style="dotted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dashed">
          <color indexed="64"/>
        </left>
        <right/>
        <top style="dashed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dashed">
          <color indexed="64"/>
        </left>
        <right/>
        <top style="dashed">
          <color indexed="64"/>
        </top>
        <bottom style="dash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ont>
        <b val="0"/>
        <strike val="0"/>
        <outline val="0"/>
        <shadow val="0"/>
        <u/>
        <vertAlign val="baseline"/>
        <sz val="11"/>
        <name val="Calibri"/>
        <scheme val="minor"/>
      </font>
      <numFmt numFmtId="173" formatCode="_-* #,##0\ _₽_-;\-* #,##0\ _₽_-;_-* &quot;-&quot;??\ _₽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dashed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dashed">
          <color indexed="64"/>
        </top>
        <bottom style="dash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_-* #,##0\ _₽_-;\-* #,##0\ _₽_-;_-* &quot;-&quot;??\ _₽_-;_-@_-"/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dashed">
          <color indexed="64"/>
        </left>
        <right/>
        <top style="dashed">
          <color indexed="64"/>
        </top>
        <bottom style="dashed">
          <color indexed="64"/>
        </bottom>
      </border>
    </dxf>
    <dxf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 style="dotted">
          <color indexed="64"/>
        </bottom>
      </border>
    </dxf>
    <dxf>
      <border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dotted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>
          <bgColor rgb="FFE8E8E8"/>
        </patternFill>
      </fill>
    </dxf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</dxfs>
  <tableStyles count="4" defaultTableStyle="Стукалов" defaultPivotStyle="PivotStyleLight16">
    <tableStyle name="Стиль таблицы 1" pivot="0" count="1">
      <tableStyleElement type="secondRowStripe" dxfId="86"/>
    </tableStyle>
    <tableStyle name="Стиль таблицы 2" pivot="0" count="0"/>
    <tableStyle name="Стукалов" pivot="0" count="1">
      <tableStyleElement type="secondRowStripe" dxfId="85"/>
    </tableStyle>
    <tableStyle name="Стукалов 2" pivot="0" count="1">
      <tableStyleElement type="secondRowStripe" dxfId="84"/>
    </tableStyle>
  </tableStyles>
  <colors>
    <mruColors>
      <color rgb="FF0AA60A"/>
      <color rgb="FFFFFF99"/>
      <color rgb="FFFF33CC"/>
      <color rgb="FF065E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#BMI!A1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hyperlink" Target="#GARMIN!A1"/><Relationship Id="rId21" Type="http://schemas.openxmlformats.org/officeDocument/2006/relationships/hyperlink" Target="#AMO!R1C1"/><Relationship Id="rId7" Type="http://schemas.openxmlformats.org/officeDocument/2006/relationships/hyperlink" Target="#SIMRAD!A1"/><Relationship Id="rId12" Type="http://schemas.openxmlformats.org/officeDocument/2006/relationships/image" Target="../media/image6.png"/><Relationship Id="rId17" Type="http://schemas.openxmlformats.org/officeDocument/2006/relationships/hyperlink" Target="#STABILA!A1"/><Relationship Id="rId25" Type="http://schemas.openxmlformats.org/officeDocument/2006/relationships/hyperlink" Target="#SUUNTO!B5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jpeg"/><Relationship Id="rId29" Type="http://schemas.openxmlformats.org/officeDocument/2006/relationships/image" Target="../media/image15.png"/><Relationship Id="rId1" Type="http://schemas.openxmlformats.org/officeDocument/2006/relationships/hyperlink" Target="https://www.rusgeocom.ru/products/gsm-modem-rgk-gm-1" TargetMode="External"/><Relationship Id="rId6" Type="http://schemas.openxmlformats.org/officeDocument/2006/relationships/image" Target="../media/image3.png"/><Relationship Id="rId11" Type="http://schemas.openxmlformats.org/officeDocument/2006/relationships/hyperlink" Target="#NEDO!A1"/><Relationship Id="rId24" Type="http://schemas.openxmlformats.org/officeDocument/2006/relationships/image" Target="../media/image12.jpeg"/><Relationship Id="rId5" Type="http://schemas.openxmlformats.org/officeDocument/2006/relationships/hyperlink" Target="#LOWRANCE!A1"/><Relationship Id="rId15" Type="http://schemas.openxmlformats.org/officeDocument/2006/relationships/hyperlink" Target="#'BOSCH DIY'!A1"/><Relationship Id="rId23" Type="http://schemas.openxmlformats.org/officeDocument/2006/relationships/hyperlink" Target="#RGK!A1"/><Relationship Id="rId28" Type="http://schemas.openxmlformats.org/officeDocument/2006/relationships/image" Target="../media/image14.png"/><Relationship Id="rId10" Type="http://schemas.openxmlformats.org/officeDocument/2006/relationships/image" Target="../media/image5.png"/><Relationship Id="rId19" Type="http://schemas.openxmlformats.org/officeDocument/2006/relationships/hyperlink" Target="#LEICA!A1"/><Relationship Id="rId4" Type="http://schemas.openxmlformats.org/officeDocument/2006/relationships/image" Target="../media/image2.png"/><Relationship Id="rId9" Type="http://schemas.openxmlformats.org/officeDocument/2006/relationships/hyperlink" Target="#NESTLE!A1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#SUUNTO!R1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RGK!&#1040;&#1082;&#1089;&#1077;&#1089;&#1089;&#1091;&#1072;&#1088;&#1099;_&#1083;&#1072;&#1079;&#1077;&#1088;&#1082;&#1072;"/><Relationship Id="rId13" Type="http://schemas.openxmlformats.org/officeDocument/2006/relationships/hyperlink" Target="#RGK!&#1041;&#1080;&#1087;&#1086;&#1076;&#1099;_&#1080;_&#1090;&#1088;&#1080;&#1087;&#1086;&#1076;&#1099;"/><Relationship Id="rId18" Type="http://schemas.openxmlformats.org/officeDocument/2006/relationships/hyperlink" Target="#RGK!&#1050;&#1086;&#1084;&#1087;&#1072;&#1089;&#1099;_&#1080;_&#1073;&#1091;&#1089;&#1089;&#1086;&#1083;&#1080;"/><Relationship Id="rId3" Type="http://schemas.openxmlformats.org/officeDocument/2006/relationships/hyperlink" Target="#RGK!&#1057;&#1090;&#1088;&#1086;&#1080;&#1090;&#1077;&#1083;&#1100;&#1085;&#1099;&#1077;_&#1091;&#1088;&#1086;&#1074;&#1085;&#1080;"/><Relationship Id="rId21" Type="http://schemas.openxmlformats.org/officeDocument/2006/relationships/hyperlink" Target="#RGK!A4"/><Relationship Id="rId7" Type="http://schemas.openxmlformats.org/officeDocument/2006/relationships/hyperlink" Target="#RGK!&#1058;&#1077;&#1086;&#1076;&#1086;&#1083;&#1080;&#1090;&#1099;"/><Relationship Id="rId12" Type="http://schemas.openxmlformats.org/officeDocument/2006/relationships/hyperlink" Target="#RGK!&#1064;&#1090;&#1072;&#1090;&#1080;&#1074;&#1099;"/><Relationship Id="rId17" Type="http://schemas.openxmlformats.org/officeDocument/2006/relationships/hyperlink" Target="#RGK!&#1052;&#1077;&#1090;&#1072;&#1083;&#1083;&#1086;&#1080;&#1089;&#1082;&#1072;&#1090;&#1077;&#1083;&#1100;"/><Relationship Id="rId2" Type="http://schemas.openxmlformats.org/officeDocument/2006/relationships/hyperlink" Target="#RGK!&#1050;&#1091;&#1088;&#1074;&#1080;&#1084;&#1077;&#1090;&#1088;&#1099;"/><Relationship Id="rId16" Type="http://schemas.openxmlformats.org/officeDocument/2006/relationships/hyperlink" Target="#RGK!&#1040;&#1082;&#1089;&#1077;&#1089;&#1089;&#1091;&#1072;&#1088;&#1099;_&#1043;&#1045;&#1054;"/><Relationship Id="rId20" Type="http://schemas.openxmlformats.org/officeDocument/2006/relationships/image" Target="../media/image16.jpeg"/><Relationship Id="rId1" Type="http://schemas.openxmlformats.org/officeDocument/2006/relationships/hyperlink" Target="#RGK!&#1056;&#1091;&#1083;&#1077;&#1090;&#1082;&#1080;"/><Relationship Id="rId6" Type="http://schemas.openxmlformats.org/officeDocument/2006/relationships/hyperlink" Target="#RGK!&#1055;&#1042;&#1055;"/><Relationship Id="rId11" Type="http://schemas.openxmlformats.org/officeDocument/2006/relationships/hyperlink" Target="#RGK!&#1056;&#1077;&#1081;&#1082;&#1080;"/><Relationship Id="rId24" Type="http://schemas.openxmlformats.org/officeDocument/2006/relationships/hyperlink" Target="#RGK!&#1064;&#1090;&#1072;&#1085;&#1075;&#1077;&#1085;&#1094;&#1080;&#1088;&#1082;&#1091;&#1083;&#1080;"/><Relationship Id="rId5" Type="http://schemas.openxmlformats.org/officeDocument/2006/relationships/hyperlink" Target="#RGK!&#1044;&#1072;&#1083;&#1100;&#1085;&#1086;&#1084;&#1077;&#1088;&#1099;"/><Relationship Id="rId15" Type="http://schemas.openxmlformats.org/officeDocument/2006/relationships/hyperlink" Target="#RGK!&#1055;&#1088;&#1080;&#1079;&#1084;&#1099;"/><Relationship Id="rId23" Type="http://schemas.openxmlformats.org/officeDocument/2006/relationships/image" Target="../media/image1.png"/><Relationship Id="rId10" Type="http://schemas.openxmlformats.org/officeDocument/2006/relationships/hyperlink" Target="#RGK!&#1051;&#1072;&#1079;&#1077;&#1088;&#1085;&#1099;&#1077;_&#1091;&#1088;&#1086;&#1074;&#1085;&#1080;"/><Relationship Id="rId19" Type="http://schemas.openxmlformats.org/officeDocument/2006/relationships/hyperlink" Target="https://www.rgk-tools.com/" TargetMode="External"/><Relationship Id="rId4" Type="http://schemas.openxmlformats.org/officeDocument/2006/relationships/hyperlink" Target="#RGK!&#1054;&#1087;&#1090;&#1080;&#1095;&#1077;&#1089;&#1082;&#1080;&#1077;_&#1085;&#1080;&#1074;&#1077;&#1083;&#1080;&#1088;&#1099;"/><Relationship Id="rId9" Type="http://schemas.openxmlformats.org/officeDocument/2006/relationships/hyperlink" Target="#RGK!&#1056;&#1086;&#1090;&#1072;&#1094;&#1080;&#1086;&#1085;&#1085;&#1099;&#1077;_&#1085;&#1080;&#1074;&#1077;&#1083;&#1080;&#1088;&#1099;"/><Relationship Id="rId14" Type="http://schemas.openxmlformats.org/officeDocument/2006/relationships/hyperlink" Target="#RGK!&#1042;&#1077;&#1093;&#1080;"/><Relationship Id="rId22" Type="http://schemas.openxmlformats.org/officeDocument/2006/relationships/hyperlink" Target="#&#1054;&#1075;&#1083;&#1072;&#1074;&#1083;&#1077;&#1085;&#1080;&#1077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BMI!RADIUS"/><Relationship Id="rId3" Type="http://schemas.openxmlformats.org/officeDocument/2006/relationships/hyperlink" Target="#BMI!BASIC"/><Relationship Id="rId7" Type="http://schemas.openxmlformats.org/officeDocument/2006/relationships/hyperlink" Target="#BMI!VISO"/><Relationship Id="rId12" Type="http://schemas.openxmlformats.org/officeDocument/2006/relationships/image" Target="../media/image7.png"/><Relationship Id="rId2" Type="http://schemas.openxmlformats.org/officeDocument/2006/relationships/hyperlink" Target="#BMI!VARIO"/><Relationship Id="rId1" Type="http://schemas.openxmlformats.org/officeDocument/2006/relationships/hyperlink" Target="#BMI!twoCOMP"/><Relationship Id="rId6" Type="http://schemas.openxmlformats.org/officeDocument/2006/relationships/hyperlink" Target="#BMI!&#1057;&#1090;&#1088;&#1086;&#1080;&#1090;&#1077;&#1083;&#1100;&#1085;&#1099;&#1077;_&#1091;&#1088;"/><Relationship Id="rId11" Type="http://schemas.openxmlformats.org/officeDocument/2006/relationships/image" Target="../media/image1.png"/><Relationship Id="rId5" Type="http://schemas.openxmlformats.org/officeDocument/2006/relationships/hyperlink" Target="#BMI!STANDARD"/><Relationship Id="rId10" Type="http://schemas.openxmlformats.org/officeDocument/2006/relationships/hyperlink" Target="#&#1054;&#1075;&#1083;&#1072;&#1074;&#1083;&#1077;&#1085;&#1080;&#1077;!A1"/><Relationship Id="rId4" Type="http://schemas.openxmlformats.org/officeDocument/2006/relationships/hyperlink" Target="#BMI!ERGOLINE"/><Relationship Id="rId9" Type="http://schemas.openxmlformats.org/officeDocument/2006/relationships/hyperlink" Target="#BMI!A4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AMO!A4"/><Relationship Id="rId3" Type="http://schemas.openxmlformats.org/officeDocument/2006/relationships/hyperlink" Target="#AMO!&#1051;&#1072;&#1079;&#1077;&#1088;&#1085;&#1099;&#1077;_&#1091;&#1088;&#1086;&#1074;&#1085;&#1080;"/><Relationship Id="rId7" Type="http://schemas.openxmlformats.org/officeDocument/2006/relationships/hyperlink" Target="#AMO!&#1055;&#1080;&#1088;&#1086;&#1084;&#1077;&#1090;&#1088;&#1099;"/><Relationship Id="rId12" Type="http://schemas.openxmlformats.org/officeDocument/2006/relationships/image" Target="../media/image11.png"/><Relationship Id="rId2" Type="http://schemas.openxmlformats.org/officeDocument/2006/relationships/hyperlink" Target="#AMO!&#1044;&#1072;&#1083;&#1100;&#1085;&#1086;&#1084;&#1077;&#1088;&#1099;"/><Relationship Id="rId1" Type="http://schemas.openxmlformats.org/officeDocument/2006/relationships/hyperlink" Target="#AMO!&#1054;&#1087;&#1090;&#1080;&#1095;&#1077;&#1089;&#1082;&#1080;&#1077;_&#1085;&#1080;&#1074;&#1077;&#1083;&#1080;&#1088;&#1099;"/><Relationship Id="rId6" Type="http://schemas.openxmlformats.org/officeDocument/2006/relationships/hyperlink" Target="#AMO!&#1040;&#1082;&#1089;&#1077;&#1089;&#1089;&#1091;&#1072;&#1088;&#1099;_&#1043;&#1045;&#1054;"/><Relationship Id="rId11" Type="http://schemas.openxmlformats.org/officeDocument/2006/relationships/hyperlink" Target="http://amo-tools.com/" TargetMode="External"/><Relationship Id="rId5" Type="http://schemas.openxmlformats.org/officeDocument/2006/relationships/hyperlink" Target="#AMO!&#1064;&#1090;&#1072;&#1090;&#1080;&#1074;&#1099;"/><Relationship Id="rId10" Type="http://schemas.openxmlformats.org/officeDocument/2006/relationships/image" Target="../media/image1.png"/><Relationship Id="rId4" Type="http://schemas.openxmlformats.org/officeDocument/2006/relationships/hyperlink" Target="#AMO!&#1056;&#1077;&#1081;&#1082;&#1080;"/><Relationship Id="rId9" Type="http://schemas.openxmlformats.org/officeDocument/2006/relationships/hyperlink" Target="#&#1054;&#1075;&#1083;&#1072;&#1074;&#1083;&#1077;&#1085;&#1080;&#1077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0</xdr:row>
      <xdr:rowOff>28575</xdr:rowOff>
    </xdr:from>
    <xdr:to>
      <xdr:col>3</xdr:col>
      <xdr:colOff>1733550</xdr:colOff>
      <xdr:row>4</xdr:row>
      <xdr:rowOff>180975</xdr:rowOff>
    </xdr:to>
    <xdr:pic>
      <xdr:nvPicPr>
        <xdr:cNvPr id="1025" name="Рисунок 11" descr="C:\Users\User\Desktop\Лого_русгеоком_300x30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8575"/>
          <a:ext cx="19621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2390776</xdr:colOff>
      <xdr:row>0</xdr:row>
      <xdr:rowOff>180976</xdr:rowOff>
    </xdr:from>
    <xdr:to>
      <xdr:col>12</xdr:col>
      <xdr:colOff>0</xdr:colOff>
      <xdr:row>7</xdr:row>
      <xdr:rowOff>28576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EDF947B2-0687-4EE2-8913-32EA1D9A9ACF}"/>
            </a:ext>
          </a:extLst>
        </xdr:cNvPr>
        <xdr:cNvGrpSpPr/>
      </xdr:nvGrpSpPr>
      <xdr:grpSpPr>
        <a:xfrm>
          <a:off x="3362326" y="180976"/>
          <a:ext cx="7820024" cy="1228725"/>
          <a:chOff x="3276601" y="190501"/>
          <a:chExt cx="7820024" cy="1228725"/>
        </a:xfrm>
      </xdr:grpSpPr>
      <xdr:pic>
        <xdr:nvPicPr>
          <xdr:cNvPr id="15" name="Рисунок 1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48276" y="723901"/>
            <a:ext cx="1682632" cy="4191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" name="Рисунок 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rcRect/>
          <a:stretch>
            <a:fillRect/>
          </a:stretch>
        </xdr:blipFill>
        <xdr:spPr bwMode="auto">
          <a:xfrm>
            <a:off x="9505950" y="200026"/>
            <a:ext cx="1590675" cy="64377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7" name="Рисунок 1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/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82151" y="857250"/>
            <a:ext cx="1409700" cy="3905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031" name="Рисунок 6" descr="Nestle_logo-1200x630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000-00000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98556" y="314339"/>
            <a:ext cx="1026350" cy="3259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32" name="Рисунок 5" descr="logo_x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000-00000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65373" y="752475"/>
            <a:ext cx="693327" cy="5143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33" name="Рисунок 3" descr="bmi-logo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000-000009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85371" y="295290"/>
            <a:ext cx="760259" cy="34120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34" name="Рисунок 2" descr="1526377622268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00000000-0008-0000-0000-00000A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270148" y="295282"/>
            <a:ext cx="1026351" cy="44814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36" name="Рисунок 22" descr="C:\Users\User\Desktop\stabila1_1.png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id="{00000000-0008-0000-0000-00000C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248374" y="857264"/>
            <a:ext cx="1105176" cy="3950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37" name="Рисунок 15" descr="C:\Users\san\Desktop\Logo Leica Geosystems.jpg">
            <a:hlinkClick xmlns:r="http://schemas.openxmlformats.org/officeDocument/2006/relationships" r:id="rId19"/>
            <a:extLst>
              <a:ext uri="{FF2B5EF4-FFF2-40B4-BE49-F238E27FC236}">
                <a16:creationId xmlns:a16="http://schemas.microsoft.com/office/drawing/2014/main" id="{00000000-0008-0000-0000-00000D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38816" y="647700"/>
            <a:ext cx="731882" cy="7715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" name="Рисунок 2">
            <a:hlinkClick xmlns:r="http://schemas.openxmlformats.org/officeDocument/2006/relationships" r:id="rId21"/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00550" y="800100"/>
            <a:ext cx="880861" cy="466725"/>
          </a:xfrm>
          <a:prstGeom prst="rect">
            <a:avLst/>
          </a:prstGeom>
        </xdr:spPr>
      </xdr:pic>
      <xdr:pic>
        <xdr:nvPicPr>
          <xdr:cNvPr id="25" name="Рисунок 24">
            <a:hlinkClick xmlns:r="http://schemas.openxmlformats.org/officeDocument/2006/relationships" r:id="rId23"/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76601" y="295276"/>
            <a:ext cx="971550" cy="3524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Рисунок 17">
            <a:hlinkClick xmlns:r="http://schemas.openxmlformats.org/officeDocument/2006/relationships" r:id="rId25"/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7826" y="190501"/>
            <a:ext cx="1244242" cy="419099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171897</xdr:colOff>
      <xdr:row>8</xdr:row>
      <xdr:rowOff>0</xdr:rowOff>
    </xdr:from>
    <xdr:to>
      <xdr:col>11</xdr:col>
      <xdr:colOff>180975</xdr:colOff>
      <xdr:row>32</xdr:row>
      <xdr:rowOff>85725</xdr:rowOff>
    </xdr:to>
    <xdr:pic>
      <xdr:nvPicPr>
        <xdr:cNvPr id="21" name="Рисунок 20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353497" y="1581150"/>
          <a:ext cx="5400228" cy="4857750"/>
        </a:xfrm>
        <a:prstGeom prst="rect">
          <a:avLst/>
        </a:prstGeom>
      </xdr:spPr>
    </xdr:pic>
    <xdr:clientData/>
  </xdr:twoCellAnchor>
  <xdr:twoCellAnchor>
    <xdr:from>
      <xdr:col>3</xdr:col>
      <xdr:colOff>1685925</xdr:colOff>
      <xdr:row>8</xdr:row>
      <xdr:rowOff>104775</xdr:rowOff>
    </xdr:from>
    <xdr:to>
      <xdr:col>3</xdr:col>
      <xdr:colOff>2181225</xdr:colOff>
      <xdr:row>10</xdr:row>
      <xdr:rowOff>104775</xdr:rowOff>
    </xdr:to>
    <xdr:pic>
      <xdr:nvPicPr>
        <xdr:cNvPr id="19" name="Рисунок 61" descr="C:\Users\User\Desktop\new.png">
          <a:extLst>
            <a:ext uri="{FF2B5EF4-FFF2-40B4-BE49-F238E27FC236}">
              <a16:creationId xmlns:a16="http://schemas.microsoft.com/office/drawing/2014/main" id="{3B9DE50E-CECD-445E-B1DA-FB5656038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685925"/>
          <a:ext cx="4953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657225</xdr:colOff>
      <xdr:row>0</xdr:row>
      <xdr:rowOff>457199</xdr:rowOff>
    </xdr:to>
    <xdr:sp macro="" textlink="">
      <xdr:nvSpPr>
        <xdr:cNvPr id="11" name="Прямоугольник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55C0AE-10AF-486B-BF1D-50DB2D96D937}"/>
            </a:ext>
          </a:extLst>
        </xdr:cNvPr>
        <xdr:cNvSpPr/>
      </xdr:nvSpPr>
      <xdr:spPr>
        <a:xfrm>
          <a:off x="0" y="0"/>
          <a:ext cx="657225" cy="457199"/>
        </a:xfrm>
        <a:prstGeom prst="rect">
          <a:avLst/>
        </a:prstGeom>
        <a:ln w="19050" cap="flat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/>
            <a:t>Рулетки</a:t>
          </a:r>
        </a:p>
      </xdr:txBody>
    </xdr:sp>
    <xdr:clientData/>
  </xdr:twoCellAnchor>
  <xdr:twoCellAnchor editAs="absolute">
    <xdr:from>
      <xdr:col>0</xdr:col>
      <xdr:colOff>581025</xdr:colOff>
      <xdr:row>0</xdr:row>
      <xdr:rowOff>0</xdr:rowOff>
    </xdr:from>
    <xdr:to>
      <xdr:col>1</xdr:col>
      <xdr:colOff>361951</xdr:colOff>
      <xdr:row>0</xdr:row>
      <xdr:rowOff>476250</xdr:rowOff>
    </xdr:to>
    <xdr:sp macro="" textlink="">
      <xdr:nvSpPr>
        <xdr:cNvPr id="50" name="Прямоугольник 4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760C509-9CF7-4938-8548-382A10BD4690}"/>
            </a:ext>
          </a:extLst>
        </xdr:cNvPr>
        <xdr:cNvSpPr/>
      </xdr:nvSpPr>
      <xdr:spPr>
        <a:xfrm>
          <a:off x="581025" y="0"/>
          <a:ext cx="923926" cy="476250"/>
        </a:xfrm>
        <a:prstGeom prst="rect">
          <a:avLst/>
        </a:prstGeom>
        <a:ln w="952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Курвиметры</a:t>
          </a:r>
          <a:endParaRPr lang="ru-RU" sz="1100" u="sng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</xdr:col>
      <xdr:colOff>276225</xdr:colOff>
      <xdr:row>0</xdr:row>
      <xdr:rowOff>0</xdr:rowOff>
    </xdr:from>
    <xdr:to>
      <xdr:col>2</xdr:col>
      <xdr:colOff>190501</xdr:colOff>
      <xdr:row>0</xdr:row>
      <xdr:rowOff>457199</xdr:rowOff>
    </xdr:to>
    <xdr:sp macro="" textlink="">
      <xdr:nvSpPr>
        <xdr:cNvPr id="51" name="Прямоугольник 5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6B71AB-8B97-4AED-9029-CE92816416AA}"/>
            </a:ext>
          </a:extLst>
        </xdr:cNvPr>
        <xdr:cNvSpPr/>
      </xdr:nvSpPr>
      <xdr:spPr>
        <a:xfrm>
          <a:off x="1419225" y="0"/>
          <a:ext cx="1057276" cy="457199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Строительные</a:t>
          </a:r>
        </a:p>
        <a:p>
          <a:pPr algn="ctr"/>
          <a:r>
            <a:rPr lang="ru-RU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уровни</a:t>
          </a:r>
          <a:endParaRPr lang="ru-RU" sz="1100" u="sng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2</xdr:col>
      <xdr:colOff>114299</xdr:colOff>
      <xdr:row>0</xdr:row>
      <xdr:rowOff>0</xdr:rowOff>
    </xdr:from>
    <xdr:to>
      <xdr:col>2</xdr:col>
      <xdr:colOff>1009650</xdr:colOff>
      <xdr:row>0</xdr:row>
      <xdr:rowOff>457200</xdr:rowOff>
    </xdr:to>
    <xdr:sp macro="" textlink="">
      <xdr:nvSpPr>
        <xdr:cNvPr id="52" name="Прямоугольник 5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67F60D3-B26E-4BC3-9EF1-0967907A8D67}"/>
            </a:ext>
          </a:extLst>
        </xdr:cNvPr>
        <xdr:cNvSpPr/>
      </xdr:nvSpPr>
      <xdr:spPr>
        <a:xfrm>
          <a:off x="2400299" y="0"/>
          <a:ext cx="895351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Оптические</a:t>
          </a:r>
        </a:p>
        <a:p>
          <a:pPr algn="ctr"/>
          <a:r>
            <a:rPr lang="ru-RU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нивелиры</a:t>
          </a:r>
          <a:endParaRPr lang="ru-RU" sz="1100" u="sng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2</xdr:col>
      <xdr:colOff>904874</xdr:colOff>
      <xdr:row>0</xdr:row>
      <xdr:rowOff>0</xdr:rowOff>
    </xdr:from>
    <xdr:to>
      <xdr:col>2</xdr:col>
      <xdr:colOff>1866900</xdr:colOff>
      <xdr:row>0</xdr:row>
      <xdr:rowOff>457200</xdr:rowOff>
    </xdr:to>
    <xdr:sp macro="" textlink="">
      <xdr:nvSpPr>
        <xdr:cNvPr id="53" name="Прямоугольник 5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C5A2A03-250D-4354-9672-44F6AEF3B0E8}"/>
            </a:ext>
          </a:extLst>
        </xdr:cNvPr>
        <xdr:cNvSpPr/>
      </xdr:nvSpPr>
      <xdr:spPr>
        <a:xfrm>
          <a:off x="3190874" y="0"/>
          <a:ext cx="962026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Дальномеры</a:t>
          </a:r>
          <a:endParaRPr lang="ru-RU" sz="1100" u="sng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3</xdr:col>
      <xdr:colOff>1647824</xdr:colOff>
      <xdr:row>0</xdr:row>
      <xdr:rowOff>0</xdr:rowOff>
    </xdr:from>
    <xdr:to>
      <xdr:col>3</xdr:col>
      <xdr:colOff>2085975</xdr:colOff>
      <xdr:row>0</xdr:row>
      <xdr:rowOff>457200</xdr:rowOff>
    </xdr:to>
    <xdr:sp macro="" textlink="">
      <xdr:nvSpPr>
        <xdr:cNvPr id="54" name="Прямоугольник 5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4A2070D-16D4-4DF1-A088-FF38317E3511}"/>
            </a:ext>
          </a:extLst>
        </xdr:cNvPr>
        <xdr:cNvSpPr/>
      </xdr:nvSpPr>
      <xdr:spPr>
        <a:xfrm>
          <a:off x="6810374" y="0"/>
          <a:ext cx="438151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ПВП</a:t>
          </a:r>
          <a:endParaRPr lang="ru-RU" sz="1100" u="sng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3</xdr:col>
      <xdr:colOff>904874</xdr:colOff>
      <xdr:row>0</xdr:row>
      <xdr:rowOff>0</xdr:rowOff>
    </xdr:from>
    <xdr:to>
      <xdr:col>3</xdr:col>
      <xdr:colOff>1752600</xdr:colOff>
      <xdr:row>0</xdr:row>
      <xdr:rowOff>457200</xdr:rowOff>
    </xdr:to>
    <xdr:sp macro="" textlink="">
      <xdr:nvSpPr>
        <xdr:cNvPr id="55" name="Прямоугольник 5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E52A8D7-4A34-48B2-AF0A-7A7BF1E01246}"/>
            </a:ext>
          </a:extLst>
        </xdr:cNvPr>
        <xdr:cNvSpPr/>
      </xdr:nvSpPr>
      <xdr:spPr>
        <a:xfrm>
          <a:off x="6067424" y="0"/>
          <a:ext cx="847726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Теодолиты</a:t>
          </a:r>
          <a:endParaRPr lang="ru-RU" sz="1100" u="sng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3</xdr:col>
      <xdr:colOff>114299</xdr:colOff>
      <xdr:row>0</xdr:row>
      <xdr:rowOff>0</xdr:rowOff>
    </xdr:from>
    <xdr:to>
      <xdr:col>3</xdr:col>
      <xdr:colOff>1000125</xdr:colOff>
      <xdr:row>0</xdr:row>
      <xdr:rowOff>457200</xdr:rowOff>
    </xdr:to>
    <xdr:sp macro="" textlink="">
      <xdr:nvSpPr>
        <xdr:cNvPr id="56" name="Прямоугольник 5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FAE6FD2-DDD3-416F-BDAB-A69C51CAB993}"/>
            </a:ext>
          </a:extLst>
        </xdr:cNvPr>
        <xdr:cNvSpPr/>
      </xdr:nvSpPr>
      <xdr:spPr>
        <a:xfrm>
          <a:off x="5276849" y="0"/>
          <a:ext cx="885826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Аксессуары </a:t>
          </a:r>
        </a:p>
        <a:p>
          <a:pPr algn="ctr"/>
          <a:r>
            <a:rPr lang="ru-RU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лазерка</a:t>
          </a:r>
          <a:endParaRPr lang="ru-RU" sz="1100" u="sng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2</xdr:col>
      <xdr:colOff>2457449</xdr:colOff>
      <xdr:row>0</xdr:row>
      <xdr:rowOff>0</xdr:rowOff>
    </xdr:from>
    <xdr:to>
      <xdr:col>3</xdr:col>
      <xdr:colOff>219075</xdr:colOff>
      <xdr:row>0</xdr:row>
      <xdr:rowOff>457200</xdr:rowOff>
    </xdr:to>
    <xdr:sp macro="" textlink="">
      <xdr:nvSpPr>
        <xdr:cNvPr id="57" name="Прямоугольник 5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208E581-3A7B-44AC-9455-DA3A4A5D4C6E}"/>
            </a:ext>
          </a:extLst>
        </xdr:cNvPr>
        <xdr:cNvSpPr/>
      </xdr:nvSpPr>
      <xdr:spPr>
        <a:xfrm>
          <a:off x="4743449" y="0"/>
          <a:ext cx="638176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Роторы</a:t>
          </a:r>
          <a:endParaRPr lang="ru-RU" sz="1100" u="sng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2</xdr:col>
      <xdr:colOff>1771648</xdr:colOff>
      <xdr:row>0</xdr:row>
      <xdr:rowOff>0</xdr:rowOff>
    </xdr:from>
    <xdr:to>
      <xdr:col>2</xdr:col>
      <xdr:colOff>2562225</xdr:colOff>
      <xdr:row>0</xdr:row>
      <xdr:rowOff>457200</xdr:rowOff>
    </xdr:to>
    <xdr:sp macro="" textlink="">
      <xdr:nvSpPr>
        <xdr:cNvPr id="58" name="Прямоугольник 5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8B5D2B2-99D3-4658-8964-C5FD7A8C7146}"/>
            </a:ext>
          </a:extLst>
        </xdr:cNvPr>
        <xdr:cNvSpPr/>
      </xdr:nvSpPr>
      <xdr:spPr>
        <a:xfrm>
          <a:off x="4057648" y="0"/>
          <a:ext cx="790577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Лазерные</a:t>
          </a:r>
        </a:p>
        <a:p>
          <a:pPr algn="ctr"/>
          <a:r>
            <a:rPr lang="ru-RU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уровни</a:t>
          </a:r>
          <a:endParaRPr lang="ru-RU" sz="1100" u="sng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3</xdr:col>
      <xdr:colOff>1981199</xdr:colOff>
      <xdr:row>0</xdr:row>
      <xdr:rowOff>0</xdr:rowOff>
    </xdr:from>
    <xdr:to>
      <xdr:col>3</xdr:col>
      <xdr:colOff>2543175</xdr:colOff>
      <xdr:row>0</xdr:row>
      <xdr:rowOff>457200</xdr:rowOff>
    </xdr:to>
    <xdr:sp macro="" textlink="">
      <xdr:nvSpPr>
        <xdr:cNvPr id="59" name="Прямоугольник 5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9CC99C8-63B6-4F12-8410-191908AF07D6}"/>
            </a:ext>
          </a:extLst>
        </xdr:cNvPr>
        <xdr:cNvSpPr/>
      </xdr:nvSpPr>
      <xdr:spPr>
        <a:xfrm>
          <a:off x="7143749" y="0"/>
          <a:ext cx="561976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/>
            <a:t>Рейки</a:t>
          </a:r>
        </a:p>
      </xdr:txBody>
    </xdr:sp>
    <xdr:clientData/>
  </xdr:twoCellAnchor>
  <xdr:twoCellAnchor editAs="absolute">
    <xdr:from>
      <xdr:col>3</xdr:col>
      <xdr:colOff>2428874</xdr:colOff>
      <xdr:row>0</xdr:row>
      <xdr:rowOff>0</xdr:rowOff>
    </xdr:from>
    <xdr:to>
      <xdr:col>4</xdr:col>
      <xdr:colOff>333375</xdr:colOff>
      <xdr:row>0</xdr:row>
      <xdr:rowOff>457200</xdr:rowOff>
    </xdr:to>
    <xdr:sp macro="" textlink="">
      <xdr:nvSpPr>
        <xdr:cNvPr id="60" name="Прямоугольник 59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3BE559C-1E77-4194-9211-C6127CFBAD6C}"/>
            </a:ext>
          </a:extLst>
        </xdr:cNvPr>
        <xdr:cNvSpPr/>
      </xdr:nvSpPr>
      <xdr:spPr>
        <a:xfrm>
          <a:off x="7591424" y="0"/>
          <a:ext cx="733426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Штативы</a:t>
          </a:r>
        </a:p>
      </xdr:txBody>
    </xdr:sp>
    <xdr:clientData/>
  </xdr:twoCellAnchor>
  <xdr:twoCellAnchor editAs="absolute">
    <xdr:from>
      <xdr:col>4</xdr:col>
      <xdr:colOff>228599</xdr:colOff>
      <xdr:row>0</xdr:row>
      <xdr:rowOff>0</xdr:rowOff>
    </xdr:from>
    <xdr:to>
      <xdr:col>5</xdr:col>
      <xdr:colOff>180975</xdr:colOff>
      <xdr:row>0</xdr:row>
      <xdr:rowOff>457200</xdr:rowOff>
    </xdr:to>
    <xdr:sp macro="" textlink="">
      <xdr:nvSpPr>
        <xdr:cNvPr id="61" name="Прямоугольник 60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452D7EE-3022-4748-BD31-542F98E2E096}"/>
            </a:ext>
          </a:extLst>
        </xdr:cNvPr>
        <xdr:cNvSpPr/>
      </xdr:nvSpPr>
      <xdr:spPr>
        <a:xfrm>
          <a:off x="8220074" y="0"/>
          <a:ext cx="666751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/>
            <a:t>Биподы</a:t>
          </a:r>
        </a:p>
      </xdr:txBody>
    </xdr:sp>
    <xdr:clientData/>
  </xdr:twoCellAnchor>
  <xdr:twoCellAnchor editAs="absolute">
    <xdr:from>
      <xdr:col>5</xdr:col>
      <xdr:colOff>133349</xdr:colOff>
      <xdr:row>0</xdr:row>
      <xdr:rowOff>0</xdr:rowOff>
    </xdr:from>
    <xdr:to>
      <xdr:col>5</xdr:col>
      <xdr:colOff>609600</xdr:colOff>
      <xdr:row>0</xdr:row>
      <xdr:rowOff>457200</xdr:rowOff>
    </xdr:to>
    <xdr:sp macro="" textlink="">
      <xdr:nvSpPr>
        <xdr:cNvPr id="62" name="Прямоугольник 6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2533AAB-C1EB-4AF1-AE21-A5F2D3BAEEA2}"/>
            </a:ext>
          </a:extLst>
        </xdr:cNvPr>
        <xdr:cNvSpPr/>
      </xdr:nvSpPr>
      <xdr:spPr>
        <a:xfrm>
          <a:off x="8839199" y="0"/>
          <a:ext cx="476251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/>
            <a:t>Вехи</a:t>
          </a:r>
        </a:p>
      </xdr:txBody>
    </xdr:sp>
    <xdr:clientData/>
  </xdr:twoCellAnchor>
  <xdr:twoCellAnchor editAs="absolute">
    <xdr:from>
      <xdr:col>5</xdr:col>
      <xdr:colOff>542924</xdr:colOff>
      <xdr:row>0</xdr:row>
      <xdr:rowOff>0</xdr:rowOff>
    </xdr:from>
    <xdr:to>
      <xdr:col>6</xdr:col>
      <xdr:colOff>504825</xdr:colOff>
      <xdr:row>0</xdr:row>
      <xdr:rowOff>457200</xdr:rowOff>
    </xdr:to>
    <xdr:sp macro="" textlink="">
      <xdr:nvSpPr>
        <xdr:cNvPr id="63" name="Прямоугольник 62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F1CD7A1-D139-46CC-9BE6-F9FD262C5355}"/>
            </a:ext>
          </a:extLst>
        </xdr:cNvPr>
        <xdr:cNvSpPr/>
      </xdr:nvSpPr>
      <xdr:spPr>
        <a:xfrm>
          <a:off x="9248774" y="0"/>
          <a:ext cx="676276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/>
            <a:t>Призмы</a:t>
          </a:r>
        </a:p>
      </xdr:txBody>
    </xdr:sp>
    <xdr:clientData/>
  </xdr:twoCellAnchor>
  <xdr:twoCellAnchor editAs="absolute">
    <xdr:from>
      <xdr:col>6</xdr:col>
      <xdr:colOff>409574</xdr:colOff>
      <xdr:row>0</xdr:row>
      <xdr:rowOff>0</xdr:rowOff>
    </xdr:from>
    <xdr:to>
      <xdr:col>7</xdr:col>
      <xdr:colOff>590550</xdr:colOff>
      <xdr:row>0</xdr:row>
      <xdr:rowOff>457200</xdr:rowOff>
    </xdr:to>
    <xdr:sp macro="" textlink="">
      <xdr:nvSpPr>
        <xdr:cNvPr id="64" name="Прямоугольник 63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56E187E-3DD3-4BE1-9421-D48756D30E0C}"/>
            </a:ext>
          </a:extLst>
        </xdr:cNvPr>
        <xdr:cNvSpPr/>
      </xdr:nvSpPr>
      <xdr:spPr>
        <a:xfrm>
          <a:off x="9829799" y="0"/>
          <a:ext cx="895351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/>
            <a:t>Аксессуары</a:t>
          </a:r>
        </a:p>
        <a:p>
          <a:pPr algn="ctr"/>
          <a:r>
            <a:rPr lang="ru-RU" sz="1100" u="sng"/>
            <a:t>ГЕО</a:t>
          </a:r>
        </a:p>
      </xdr:txBody>
    </xdr:sp>
    <xdr:clientData/>
  </xdr:twoCellAnchor>
  <xdr:twoCellAnchor editAs="absolute">
    <xdr:from>
      <xdr:col>8</xdr:col>
      <xdr:colOff>476249</xdr:colOff>
      <xdr:row>0</xdr:row>
      <xdr:rowOff>0</xdr:rowOff>
    </xdr:from>
    <xdr:to>
      <xdr:col>9</xdr:col>
      <xdr:colOff>504826</xdr:colOff>
      <xdr:row>0</xdr:row>
      <xdr:rowOff>457200</xdr:rowOff>
    </xdr:to>
    <xdr:sp macro="" textlink="">
      <xdr:nvSpPr>
        <xdr:cNvPr id="67" name="Прямоугольник 6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4ED43B4A-EA1D-40B7-9E04-01445BE727FA}"/>
            </a:ext>
          </a:extLst>
        </xdr:cNvPr>
        <xdr:cNvSpPr/>
      </xdr:nvSpPr>
      <xdr:spPr>
        <a:xfrm>
          <a:off x="11325224" y="0"/>
          <a:ext cx="742952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/>
            <a:t>Металлоискатели</a:t>
          </a:r>
        </a:p>
      </xdr:txBody>
    </xdr:sp>
    <xdr:clientData/>
  </xdr:twoCellAnchor>
  <xdr:twoCellAnchor editAs="absolute">
    <xdr:from>
      <xdr:col>7</xdr:col>
      <xdr:colOff>523874</xdr:colOff>
      <xdr:row>0</xdr:row>
      <xdr:rowOff>0</xdr:rowOff>
    </xdr:from>
    <xdr:to>
      <xdr:col>8</xdr:col>
      <xdr:colOff>542925</xdr:colOff>
      <xdr:row>0</xdr:row>
      <xdr:rowOff>457200</xdr:rowOff>
    </xdr:to>
    <xdr:sp macro="" textlink="">
      <xdr:nvSpPr>
        <xdr:cNvPr id="68" name="Прямоугольник 67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E3EE5C02-C072-40F9-86E1-79A107FDDD30}"/>
            </a:ext>
          </a:extLst>
        </xdr:cNvPr>
        <xdr:cNvSpPr/>
      </xdr:nvSpPr>
      <xdr:spPr>
        <a:xfrm>
          <a:off x="10658474" y="0"/>
          <a:ext cx="733426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/>
            <a:t>Компасы</a:t>
          </a:r>
        </a:p>
      </xdr:txBody>
    </xdr:sp>
    <xdr:clientData/>
  </xdr:twoCellAnchor>
  <xdr:twoCellAnchor editAs="absolute">
    <xdr:from>
      <xdr:col>1</xdr:col>
      <xdr:colOff>142875</xdr:colOff>
      <xdr:row>1</xdr:row>
      <xdr:rowOff>47625</xdr:rowOff>
    </xdr:from>
    <xdr:to>
      <xdr:col>1</xdr:col>
      <xdr:colOff>962025</xdr:colOff>
      <xdr:row>1</xdr:row>
      <xdr:rowOff>351740</xdr:rowOff>
    </xdr:to>
    <xdr:pic>
      <xdr:nvPicPr>
        <xdr:cNvPr id="23" name="Рисунок 35" descr="C:\Users\User\AppData\Local\Microsoft\Windows\INetCache\Content.Word\RGK 2018.jpg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88C0C1E5-31D5-4E52-9F05-228A3518D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542925"/>
          <a:ext cx="819150" cy="3041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</xdr:row>
      <xdr:rowOff>0</xdr:rowOff>
    </xdr:from>
    <xdr:to>
      <xdr:col>11</xdr:col>
      <xdr:colOff>685800</xdr:colOff>
      <xdr:row>2</xdr:row>
      <xdr:rowOff>0</xdr:rowOff>
    </xdr:to>
    <xdr:grpSp>
      <xdr:nvGrpSpPr>
        <xdr:cNvPr id="10" name="Группа 9">
          <a:extLst>
            <a:ext uri="{FF2B5EF4-FFF2-40B4-BE49-F238E27FC236}">
              <a16:creationId xmlns:a16="http://schemas.microsoft.com/office/drawing/2014/main" id="{ABE1A566-7D84-4476-93BD-FECFE56E52D2}"/>
            </a:ext>
          </a:extLst>
        </xdr:cNvPr>
        <xdr:cNvGrpSpPr/>
      </xdr:nvGrpSpPr>
      <xdr:grpSpPr>
        <a:xfrm>
          <a:off x="12277725" y="495300"/>
          <a:ext cx="1657350" cy="400050"/>
          <a:chOff x="12643845" y="495300"/>
          <a:chExt cx="1195980" cy="400050"/>
        </a:xfrm>
      </xdr:grpSpPr>
      <xdr:sp macro="" textlink="">
        <xdr:nvSpPr>
          <xdr:cNvPr id="3" name="Прямоугольник 2">
            <a:hlinkClick xmlns:r="http://schemas.openxmlformats.org/officeDocument/2006/relationships" r:id="rId21"/>
            <a:extLst>
              <a:ext uri="{FF2B5EF4-FFF2-40B4-BE49-F238E27FC236}">
                <a16:creationId xmlns:a16="http://schemas.microsoft.com/office/drawing/2014/main" id="{D0142C95-88B5-4A6D-B28C-9097C57F334B}"/>
              </a:ext>
            </a:extLst>
          </xdr:cNvPr>
          <xdr:cNvSpPr/>
        </xdr:nvSpPr>
        <xdr:spPr>
          <a:xfrm>
            <a:off x="12643845" y="495300"/>
            <a:ext cx="1195980" cy="400050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ru-RU" sz="1100">
                <a:solidFill>
                  <a:sysClr val="windowText" lastClr="000000"/>
                </a:solidFill>
              </a:rPr>
              <a:t>В начало</a:t>
            </a:r>
          </a:p>
        </xdr:txBody>
      </xdr:sp>
      <xdr:sp macro="" textlink="">
        <xdr:nvSpPr>
          <xdr:cNvPr id="2" name="Стрелка: вверх 1">
            <a:extLst>
              <a:ext uri="{FF2B5EF4-FFF2-40B4-BE49-F238E27FC236}">
                <a16:creationId xmlns:a16="http://schemas.microsoft.com/office/drawing/2014/main" id="{BE614379-4044-478F-BF8C-B7BFA40038B4}"/>
              </a:ext>
            </a:extLst>
          </xdr:cNvPr>
          <xdr:cNvSpPr/>
        </xdr:nvSpPr>
        <xdr:spPr>
          <a:xfrm>
            <a:off x="13386178" y="560173"/>
            <a:ext cx="134032" cy="291928"/>
          </a:xfrm>
          <a:prstGeom prst="upArrow">
            <a:avLst/>
          </a:prstGeom>
          <a:solidFill>
            <a:schemeClr val="tx1"/>
          </a:solidFill>
          <a:ln w="0">
            <a:solidFill>
              <a:schemeClr val="tx1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0</xdr:col>
      <xdr:colOff>180975</xdr:colOff>
      <xdr:row>1</xdr:row>
      <xdr:rowOff>47625</xdr:rowOff>
    </xdr:from>
    <xdr:to>
      <xdr:col>0</xdr:col>
      <xdr:colOff>933450</xdr:colOff>
      <xdr:row>1</xdr:row>
      <xdr:rowOff>352425</xdr:rowOff>
    </xdr:to>
    <xdr:pic>
      <xdr:nvPicPr>
        <xdr:cNvPr id="33" name="Рисунок 37" descr="C:\Users\User\Desktop\Лого_русгеоком_300x300.png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90F5D355-B351-46F0-A088-E5BEF9B3A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42925"/>
          <a:ext cx="752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9</xdr:col>
      <xdr:colOff>600075</xdr:colOff>
      <xdr:row>0</xdr:row>
      <xdr:rowOff>0</xdr:rowOff>
    </xdr:from>
    <xdr:to>
      <xdr:col>11</xdr:col>
      <xdr:colOff>114300</xdr:colOff>
      <xdr:row>0</xdr:row>
      <xdr:rowOff>457200</xdr:rowOff>
    </xdr:to>
    <xdr:sp macro="" textlink="">
      <xdr:nvSpPr>
        <xdr:cNvPr id="25" name="Прямоугольник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6333B072-5C80-42BD-9AD2-F264C4DC158C}"/>
            </a:ext>
          </a:extLst>
        </xdr:cNvPr>
        <xdr:cNvSpPr/>
      </xdr:nvSpPr>
      <xdr:spPr>
        <a:xfrm>
          <a:off x="12163425" y="0"/>
          <a:ext cx="1200150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/>
            <a:t>Штангенциркули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952502</xdr:colOff>
      <xdr:row>0</xdr:row>
      <xdr:rowOff>47625</xdr:rowOff>
    </xdr:from>
    <xdr:ext cx="1838324" cy="339072"/>
    <xdr:pic>
      <xdr:nvPicPr>
        <xdr:cNvPr id="2" name="Рисунок 1">
          <a:extLst>
            <a:ext uri="{FF2B5EF4-FFF2-40B4-BE49-F238E27FC236}">
              <a16:creationId xmlns:a16="http://schemas.microsoft.com/office/drawing/2014/main" id="{3D680577-A46C-4796-9553-796B914C7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2" y="47625"/>
          <a:ext cx="1838324" cy="339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285751</xdr:colOff>
      <xdr:row>0</xdr:row>
      <xdr:rowOff>0</xdr:rowOff>
    </xdr:from>
    <xdr:ext cx="533399" cy="485775"/>
    <xdr:pic>
      <xdr:nvPicPr>
        <xdr:cNvPr id="3" name="Рисунок 14" descr="C:\Users\san\Desktop\Logo Leica Geosystems.jpg">
          <a:extLst>
            <a:ext uri="{FF2B5EF4-FFF2-40B4-BE49-F238E27FC236}">
              <a16:creationId xmlns:a16="http://schemas.microsoft.com/office/drawing/2014/main" id="{09A8ADBB-A55A-435B-B321-8D015484F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1" y="0"/>
          <a:ext cx="533399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19050</xdr:colOff>
      <xdr:row>0</xdr:row>
      <xdr:rowOff>57150</xdr:rowOff>
    </xdr:from>
    <xdr:to>
      <xdr:col>2</xdr:col>
      <xdr:colOff>28575</xdr:colOff>
      <xdr:row>0</xdr:row>
      <xdr:rowOff>361950</xdr:rowOff>
    </xdr:to>
    <xdr:pic>
      <xdr:nvPicPr>
        <xdr:cNvPr id="4" name="Рисунок 37" descr="C:\Users\User\Desktop\Лого_русгеоком_300x300.png">
          <a:extLst>
            <a:ext uri="{FF2B5EF4-FFF2-40B4-BE49-F238E27FC236}">
              <a16:creationId xmlns:a16="http://schemas.microsoft.com/office/drawing/2014/main" id="{0ADB38EE-BFDC-4EAD-89B6-04E18089C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57150"/>
          <a:ext cx="6191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781050</xdr:colOff>
      <xdr:row>0</xdr:row>
      <xdr:rowOff>457199</xdr:rowOff>
    </xdr:to>
    <xdr:sp macro="" textlink="">
      <xdr:nvSpPr>
        <xdr:cNvPr id="2" name="Прямоугольни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952702-48D4-4473-A8E4-B4D860760DA5}"/>
            </a:ext>
          </a:extLst>
        </xdr:cNvPr>
        <xdr:cNvSpPr/>
      </xdr:nvSpPr>
      <xdr:spPr>
        <a:xfrm>
          <a:off x="0" y="0"/>
          <a:ext cx="781050" cy="457199"/>
        </a:xfrm>
        <a:prstGeom prst="rect">
          <a:avLst/>
        </a:prstGeom>
        <a:ln w="19050" cap="flat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u="sng"/>
            <a:t>twoCOMP</a:t>
          </a:r>
          <a:endParaRPr lang="ru-RU" sz="1100" u="sng"/>
        </a:p>
      </xdr:txBody>
    </xdr:sp>
    <xdr:clientData/>
  </xdr:twoCellAnchor>
  <xdr:twoCellAnchor editAs="absolute">
    <xdr:from>
      <xdr:col>0</xdr:col>
      <xdr:colOff>800100</xdr:colOff>
      <xdr:row>0</xdr:row>
      <xdr:rowOff>0</xdr:rowOff>
    </xdr:from>
    <xdr:to>
      <xdr:col>1</xdr:col>
      <xdr:colOff>238124</xdr:colOff>
      <xdr:row>0</xdr:row>
      <xdr:rowOff>457200</xdr:rowOff>
    </xdr:to>
    <xdr:sp macro="" textlink="">
      <xdr:nvSpPr>
        <xdr:cNvPr id="3" name="Прямоугольник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0268C97-4F87-42F1-B912-04035776D606}"/>
            </a:ext>
          </a:extLst>
        </xdr:cNvPr>
        <xdr:cNvSpPr/>
      </xdr:nvSpPr>
      <xdr:spPr>
        <a:xfrm>
          <a:off x="800100" y="0"/>
          <a:ext cx="581024" cy="457200"/>
        </a:xfrm>
        <a:prstGeom prst="rect">
          <a:avLst/>
        </a:prstGeom>
        <a:ln w="952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VARIO</a:t>
          </a:r>
          <a:endParaRPr lang="ru-RU" sz="1100" u="sng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</xdr:col>
      <xdr:colOff>276225</xdr:colOff>
      <xdr:row>0</xdr:row>
      <xdr:rowOff>0</xdr:rowOff>
    </xdr:from>
    <xdr:to>
      <xdr:col>1</xdr:col>
      <xdr:colOff>857251</xdr:colOff>
      <xdr:row>0</xdr:row>
      <xdr:rowOff>457199</xdr:rowOff>
    </xdr:to>
    <xdr:sp macro="" textlink="">
      <xdr:nvSpPr>
        <xdr:cNvPr id="4" name="Прямоугольник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AE336C-EA59-4E12-98E4-CFC443D3D018}"/>
            </a:ext>
          </a:extLst>
        </xdr:cNvPr>
        <xdr:cNvSpPr/>
      </xdr:nvSpPr>
      <xdr:spPr>
        <a:xfrm>
          <a:off x="1419225" y="0"/>
          <a:ext cx="581026" cy="457199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BASIC</a:t>
          </a:r>
          <a:endParaRPr lang="ru-RU" sz="1100" u="sng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</xdr:col>
      <xdr:colOff>885825</xdr:colOff>
      <xdr:row>0</xdr:row>
      <xdr:rowOff>0</xdr:rowOff>
    </xdr:from>
    <xdr:to>
      <xdr:col>2</xdr:col>
      <xdr:colOff>571500</xdr:colOff>
      <xdr:row>0</xdr:row>
      <xdr:rowOff>457200</xdr:rowOff>
    </xdr:to>
    <xdr:sp macro="" textlink="">
      <xdr:nvSpPr>
        <xdr:cNvPr id="5" name="Прямоугольник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8534666-B246-47B2-9AD1-45FE09B64ADC}"/>
            </a:ext>
          </a:extLst>
        </xdr:cNvPr>
        <xdr:cNvSpPr/>
      </xdr:nvSpPr>
      <xdr:spPr>
        <a:xfrm>
          <a:off x="2028825" y="0"/>
          <a:ext cx="828675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ERGOLINE</a:t>
          </a:r>
          <a:endParaRPr lang="ru-RU" sz="1100" u="sng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2</xdr:col>
      <xdr:colOff>619125</xdr:colOff>
      <xdr:row>0</xdr:row>
      <xdr:rowOff>0</xdr:rowOff>
    </xdr:from>
    <xdr:to>
      <xdr:col>2</xdr:col>
      <xdr:colOff>1476375</xdr:colOff>
      <xdr:row>0</xdr:row>
      <xdr:rowOff>457200</xdr:rowOff>
    </xdr:to>
    <xdr:sp macro="" textlink="">
      <xdr:nvSpPr>
        <xdr:cNvPr id="6" name="Прямоугольник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3F7876-16A9-4ACD-86B1-2D63FD1B5FB2}"/>
            </a:ext>
          </a:extLst>
        </xdr:cNvPr>
        <xdr:cNvSpPr/>
      </xdr:nvSpPr>
      <xdr:spPr>
        <a:xfrm>
          <a:off x="2905125" y="0"/>
          <a:ext cx="857250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STANDARD</a:t>
          </a:r>
          <a:endParaRPr lang="ru-RU" sz="1100" u="sng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2</xdr:col>
      <xdr:colOff>2895599</xdr:colOff>
      <xdr:row>0</xdr:row>
      <xdr:rowOff>0</xdr:rowOff>
    </xdr:from>
    <xdr:to>
      <xdr:col>3</xdr:col>
      <xdr:colOff>1343025</xdr:colOff>
      <xdr:row>0</xdr:row>
      <xdr:rowOff>457200</xdr:rowOff>
    </xdr:to>
    <xdr:sp macro="" textlink="">
      <xdr:nvSpPr>
        <xdr:cNvPr id="7" name="Прямоугольник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6BE23D2-2B71-4302-8803-B303136022A9}"/>
            </a:ext>
          </a:extLst>
        </xdr:cNvPr>
        <xdr:cNvSpPr/>
      </xdr:nvSpPr>
      <xdr:spPr>
        <a:xfrm>
          <a:off x="5181599" y="0"/>
          <a:ext cx="1533526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Строительные уровни</a:t>
          </a:r>
          <a:endParaRPr lang="ru-RU" sz="1100" u="sng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2</xdr:col>
      <xdr:colOff>2238374</xdr:colOff>
      <xdr:row>0</xdr:row>
      <xdr:rowOff>0</xdr:rowOff>
    </xdr:from>
    <xdr:to>
      <xdr:col>2</xdr:col>
      <xdr:colOff>2876550</xdr:colOff>
      <xdr:row>0</xdr:row>
      <xdr:rowOff>457200</xdr:rowOff>
    </xdr:to>
    <xdr:sp macro="" textlink="">
      <xdr:nvSpPr>
        <xdr:cNvPr id="8" name="Прямоугольник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837B9AC-F014-4A88-B6D2-34BC50CA4DF4}"/>
            </a:ext>
          </a:extLst>
        </xdr:cNvPr>
        <xdr:cNvSpPr/>
      </xdr:nvSpPr>
      <xdr:spPr>
        <a:xfrm>
          <a:off x="4524374" y="0"/>
          <a:ext cx="638176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VISO</a:t>
          </a:r>
          <a:endParaRPr lang="ru-RU" sz="1100" u="sng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2</xdr:col>
      <xdr:colOff>1571625</xdr:colOff>
      <xdr:row>0</xdr:row>
      <xdr:rowOff>0</xdr:rowOff>
    </xdr:from>
    <xdr:to>
      <xdr:col>2</xdr:col>
      <xdr:colOff>2266950</xdr:colOff>
      <xdr:row>0</xdr:row>
      <xdr:rowOff>457200</xdr:rowOff>
    </xdr:to>
    <xdr:sp macro="" textlink="">
      <xdr:nvSpPr>
        <xdr:cNvPr id="9" name="Прямоугольник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8B50DE4-A343-4A96-A488-51C8533F5B87}"/>
            </a:ext>
          </a:extLst>
        </xdr:cNvPr>
        <xdr:cNvSpPr/>
      </xdr:nvSpPr>
      <xdr:spPr>
        <a:xfrm>
          <a:off x="3857625" y="0"/>
          <a:ext cx="695325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RADIUS</a:t>
          </a:r>
          <a:endParaRPr lang="ru-RU" sz="1100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16283</xdr:colOff>
      <xdr:row>1</xdr:row>
      <xdr:rowOff>0</xdr:rowOff>
    </xdr:from>
    <xdr:to>
      <xdr:col>8</xdr:col>
      <xdr:colOff>733425</xdr:colOff>
      <xdr:row>2</xdr:row>
      <xdr:rowOff>0</xdr:rowOff>
    </xdr:to>
    <xdr:grpSp>
      <xdr:nvGrpSpPr>
        <xdr:cNvPr id="10" name="Группа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E34AC85-23E7-43C9-B135-AE3C087A14D4}"/>
            </a:ext>
          </a:extLst>
        </xdr:cNvPr>
        <xdr:cNvGrpSpPr/>
      </xdr:nvGrpSpPr>
      <xdr:grpSpPr>
        <a:xfrm>
          <a:off x="10446158" y="495300"/>
          <a:ext cx="1736317" cy="400050"/>
          <a:chOff x="12643845" y="495300"/>
          <a:chExt cx="1195980" cy="400050"/>
        </a:xfrm>
      </xdr:grpSpPr>
      <xdr:sp macro="" textlink="">
        <xdr:nvSpPr>
          <xdr:cNvPr id="11" name="Прямоугольник 10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BA755CF1-F106-4C0F-9E70-EDB3A677A389}"/>
              </a:ext>
            </a:extLst>
          </xdr:cNvPr>
          <xdr:cNvSpPr/>
        </xdr:nvSpPr>
        <xdr:spPr>
          <a:xfrm>
            <a:off x="12643845" y="495300"/>
            <a:ext cx="1195980" cy="400050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ru-RU" sz="1100">
                <a:solidFill>
                  <a:sysClr val="windowText" lastClr="000000"/>
                </a:solidFill>
              </a:rPr>
              <a:t>В начало</a:t>
            </a:r>
          </a:p>
        </xdr:txBody>
      </xdr:sp>
      <xdr:sp macro="" textlink="">
        <xdr:nvSpPr>
          <xdr:cNvPr id="12" name="Стрелка: вверх 11">
            <a:extLst>
              <a:ext uri="{FF2B5EF4-FFF2-40B4-BE49-F238E27FC236}">
                <a16:creationId xmlns:a16="http://schemas.microsoft.com/office/drawing/2014/main" id="{B89D7277-67A9-4174-888F-520844344BA9}"/>
              </a:ext>
            </a:extLst>
          </xdr:cNvPr>
          <xdr:cNvSpPr/>
        </xdr:nvSpPr>
        <xdr:spPr>
          <a:xfrm>
            <a:off x="13386178" y="560173"/>
            <a:ext cx="134032" cy="291928"/>
          </a:xfrm>
          <a:prstGeom prst="upArrow">
            <a:avLst/>
          </a:prstGeom>
          <a:solidFill>
            <a:schemeClr val="tx1"/>
          </a:solidFill>
          <a:ln w="0">
            <a:solidFill>
              <a:schemeClr val="tx1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0</xdr:col>
      <xdr:colOff>180975</xdr:colOff>
      <xdr:row>1</xdr:row>
      <xdr:rowOff>47625</xdr:rowOff>
    </xdr:from>
    <xdr:to>
      <xdr:col>0</xdr:col>
      <xdr:colOff>933450</xdr:colOff>
      <xdr:row>1</xdr:row>
      <xdr:rowOff>352425</xdr:rowOff>
    </xdr:to>
    <xdr:pic>
      <xdr:nvPicPr>
        <xdr:cNvPr id="13" name="Рисунок 37" descr="C:\Users\User\Desktop\Лого_русгеоком_300x300.png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64C6318-DD68-454E-9409-7E89FBD58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42925"/>
          <a:ext cx="752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180975</xdr:colOff>
      <xdr:row>1</xdr:row>
      <xdr:rowOff>38100</xdr:rowOff>
    </xdr:from>
    <xdr:to>
      <xdr:col>1</xdr:col>
      <xdr:colOff>931602</xdr:colOff>
      <xdr:row>1</xdr:row>
      <xdr:rowOff>352425</xdr:rowOff>
    </xdr:to>
    <xdr:pic>
      <xdr:nvPicPr>
        <xdr:cNvPr id="14" name="Рисунок 13" descr="C:\Users\User\Desktop\bmi-logo.png">
          <a:extLst>
            <a:ext uri="{FF2B5EF4-FFF2-40B4-BE49-F238E27FC236}">
              <a16:creationId xmlns:a16="http://schemas.microsoft.com/office/drawing/2014/main" id="{A274270A-A71C-4F24-BDDC-011DB8351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533400"/>
          <a:ext cx="750627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9524</xdr:colOff>
      <xdr:row>0</xdr:row>
      <xdr:rowOff>9525</xdr:rowOff>
    </xdr:from>
    <xdr:to>
      <xdr:col>0</xdr:col>
      <xdr:colOff>904875</xdr:colOff>
      <xdr:row>0</xdr:row>
      <xdr:rowOff>466725</xdr:rowOff>
    </xdr:to>
    <xdr:sp macro="" textlink="">
      <xdr:nvSpPr>
        <xdr:cNvPr id="5" name="Прямоугольни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7A7F31-2302-4F2B-8DE6-943273DF10EE}"/>
            </a:ext>
          </a:extLst>
        </xdr:cNvPr>
        <xdr:cNvSpPr/>
      </xdr:nvSpPr>
      <xdr:spPr>
        <a:xfrm>
          <a:off x="9524" y="9525"/>
          <a:ext cx="895351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Оптические</a:t>
          </a:r>
        </a:p>
        <a:p>
          <a:pPr algn="ctr"/>
          <a:r>
            <a:rPr lang="ru-RU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нивелиры</a:t>
          </a:r>
          <a:endParaRPr lang="ru-RU" sz="1100" u="sng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0</xdr:col>
      <xdr:colOff>971549</xdr:colOff>
      <xdr:row>0</xdr:row>
      <xdr:rowOff>0</xdr:rowOff>
    </xdr:from>
    <xdr:to>
      <xdr:col>1</xdr:col>
      <xdr:colOff>790575</xdr:colOff>
      <xdr:row>0</xdr:row>
      <xdr:rowOff>457200</xdr:rowOff>
    </xdr:to>
    <xdr:sp macro="" textlink="">
      <xdr:nvSpPr>
        <xdr:cNvPr id="6" name="Прямоугольник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6428BC5-ABC2-4A4F-994A-1E9B2D749B34}"/>
            </a:ext>
          </a:extLst>
        </xdr:cNvPr>
        <xdr:cNvSpPr/>
      </xdr:nvSpPr>
      <xdr:spPr>
        <a:xfrm>
          <a:off x="971549" y="0"/>
          <a:ext cx="962026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Дальномеры</a:t>
          </a:r>
          <a:endParaRPr lang="ru-RU" sz="1100" u="sng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1</xdr:col>
      <xdr:colOff>838198</xdr:colOff>
      <xdr:row>0</xdr:row>
      <xdr:rowOff>0</xdr:rowOff>
    </xdr:from>
    <xdr:to>
      <xdr:col>2</xdr:col>
      <xdr:colOff>485775</xdr:colOff>
      <xdr:row>0</xdr:row>
      <xdr:rowOff>457200</xdr:rowOff>
    </xdr:to>
    <xdr:sp macro="" textlink="">
      <xdr:nvSpPr>
        <xdr:cNvPr id="11" name="Прямоугольник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B20A02-CD56-456F-9421-2DCC0AB52D0A}"/>
            </a:ext>
          </a:extLst>
        </xdr:cNvPr>
        <xdr:cNvSpPr/>
      </xdr:nvSpPr>
      <xdr:spPr>
        <a:xfrm>
          <a:off x="1981198" y="0"/>
          <a:ext cx="790577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Лазерные</a:t>
          </a:r>
        </a:p>
        <a:p>
          <a:pPr algn="ctr"/>
          <a:r>
            <a:rPr lang="ru-RU" sz="1100" u="sng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уровни</a:t>
          </a:r>
          <a:endParaRPr lang="ru-RU" sz="1100" u="sng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2</xdr:col>
      <xdr:colOff>542924</xdr:colOff>
      <xdr:row>0</xdr:row>
      <xdr:rowOff>0</xdr:rowOff>
    </xdr:from>
    <xdr:to>
      <xdr:col>2</xdr:col>
      <xdr:colOff>1104900</xdr:colOff>
      <xdr:row>0</xdr:row>
      <xdr:rowOff>457200</xdr:rowOff>
    </xdr:to>
    <xdr:sp macro="" textlink="">
      <xdr:nvSpPr>
        <xdr:cNvPr id="12" name="Прямоугольник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FE4DC2-33AA-4D50-A33A-4FA9BA6DF9AE}"/>
            </a:ext>
          </a:extLst>
        </xdr:cNvPr>
        <xdr:cNvSpPr/>
      </xdr:nvSpPr>
      <xdr:spPr>
        <a:xfrm>
          <a:off x="2828924" y="0"/>
          <a:ext cx="561976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/>
            <a:t>Рейки</a:t>
          </a:r>
        </a:p>
      </xdr:txBody>
    </xdr:sp>
    <xdr:clientData/>
  </xdr:twoCellAnchor>
  <xdr:twoCellAnchor editAs="absolute">
    <xdr:from>
      <xdr:col>2</xdr:col>
      <xdr:colOff>1162049</xdr:colOff>
      <xdr:row>0</xdr:row>
      <xdr:rowOff>0</xdr:rowOff>
    </xdr:from>
    <xdr:to>
      <xdr:col>2</xdr:col>
      <xdr:colOff>1895475</xdr:colOff>
      <xdr:row>0</xdr:row>
      <xdr:rowOff>457200</xdr:rowOff>
    </xdr:to>
    <xdr:sp macro="" textlink="">
      <xdr:nvSpPr>
        <xdr:cNvPr id="13" name="Прямоугольник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8DFB836-F430-42EA-9EA5-AFB8E8A1B86F}"/>
            </a:ext>
          </a:extLst>
        </xdr:cNvPr>
        <xdr:cNvSpPr/>
      </xdr:nvSpPr>
      <xdr:spPr>
        <a:xfrm>
          <a:off x="3448049" y="0"/>
          <a:ext cx="733426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Штативы</a:t>
          </a:r>
        </a:p>
      </xdr:txBody>
    </xdr:sp>
    <xdr:clientData/>
  </xdr:twoCellAnchor>
  <xdr:twoCellAnchor editAs="absolute">
    <xdr:from>
      <xdr:col>2</xdr:col>
      <xdr:colOff>2047874</xdr:colOff>
      <xdr:row>0</xdr:row>
      <xdr:rowOff>0</xdr:rowOff>
    </xdr:from>
    <xdr:to>
      <xdr:col>3</xdr:col>
      <xdr:colOff>114300</xdr:colOff>
      <xdr:row>0</xdr:row>
      <xdr:rowOff>457200</xdr:rowOff>
    </xdr:to>
    <xdr:sp macro="" textlink="">
      <xdr:nvSpPr>
        <xdr:cNvPr id="17" name="Прямоугольник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A0DF534-427D-4769-AF67-399C820B3500}"/>
            </a:ext>
          </a:extLst>
        </xdr:cNvPr>
        <xdr:cNvSpPr/>
      </xdr:nvSpPr>
      <xdr:spPr>
        <a:xfrm>
          <a:off x="4333874" y="0"/>
          <a:ext cx="895351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/>
            <a:t>Аксессуары</a:t>
          </a:r>
        </a:p>
      </xdr:txBody>
    </xdr:sp>
    <xdr:clientData/>
  </xdr:twoCellAnchor>
  <xdr:twoCellAnchor editAs="absolute">
    <xdr:from>
      <xdr:col>3</xdr:col>
      <xdr:colOff>57148</xdr:colOff>
      <xdr:row>0</xdr:row>
      <xdr:rowOff>0</xdr:rowOff>
    </xdr:from>
    <xdr:to>
      <xdr:col>3</xdr:col>
      <xdr:colOff>1362075</xdr:colOff>
      <xdr:row>0</xdr:row>
      <xdr:rowOff>457200</xdr:rowOff>
    </xdr:to>
    <xdr:sp macro="" textlink="">
      <xdr:nvSpPr>
        <xdr:cNvPr id="18" name="Прямоугольник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A13E4CE-F46A-46AD-9000-55A9B5AE6BD5}"/>
            </a:ext>
          </a:extLst>
        </xdr:cNvPr>
        <xdr:cNvSpPr/>
      </xdr:nvSpPr>
      <xdr:spPr>
        <a:xfrm>
          <a:off x="5172073" y="0"/>
          <a:ext cx="1304927" cy="4572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u="sng"/>
            <a:t>Пирометры</a:t>
          </a:r>
        </a:p>
      </xdr:txBody>
    </xdr:sp>
    <xdr:clientData/>
  </xdr:twoCellAnchor>
  <xdr:twoCellAnchor>
    <xdr:from>
      <xdr:col>10</xdr:col>
      <xdr:colOff>16283</xdr:colOff>
      <xdr:row>1</xdr:row>
      <xdr:rowOff>0</xdr:rowOff>
    </xdr:from>
    <xdr:to>
      <xdr:col>11</xdr:col>
      <xdr:colOff>733425</xdr:colOff>
      <xdr:row>2</xdr:row>
      <xdr:rowOff>0</xdr:rowOff>
    </xdr:to>
    <xdr:grpSp>
      <xdr:nvGrpSpPr>
        <xdr:cNvPr id="21" name="Группа 2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BE34477-67E0-469D-ABCF-60B8EAF61116}"/>
            </a:ext>
          </a:extLst>
        </xdr:cNvPr>
        <xdr:cNvGrpSpPr/>
      </xdr:nvGrpSpPr>
      <xdr:grpSpPr>
        <a:xfrm>
          <a:off x="12246383" y="495300"/>
          <a:ext cx="1669642" cy="400050"/>
          <a:chOff x="12643845" y="495300"/>
          <a:chExt cx="1195980" cy="400050"/>
        </a:xfrm>
      </xdr:grpSpPr>
      <xdr:sp macro="" textlink="">
        <xdr:nvSpPr>
          <xdr:cNvPr id="22" name="Прямоугольник 2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4928F566-D5A2-4EF9-9695-5A9C78A0052B}"/>
              </a:ext>
            </a:extLst>
          </xdr:cNvPr>
          <xdr:cNvSpPr/>
        </xdr:nvSpPr>
        <xdr:spPr>
          <a:xfrm>
            <a:off x="12643845" y="495300"/>
            <a:ext cx="1195980" cy="400050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ru-RU" sz="1100">
                <a:solidFill>
                  <a:sysClr val="windowText" lastClr="000000"/>
                </a:solidFill>
              </a:rPr>
              <a:t>В начало</a:t>
            </a:r>
          </a:p>
        </xdr:txBody>
      </xdr:sp>
      <xdr:sp macro="" textlink="">
        <xdr:nvSpPr>
          <xdr:cNvPr id="23" name="Стрелка: вверх 22">
            <a:extLst>
              <a:ext uri="{FF2B5EF4-FFF2-40B4-BE49-F238E27FC236}">
                <a16:creationId xmlns:a16="http://schemas.microsoft.com/office/drawing/2014/main" id="{2F8CA24F-BCDA-4EE4-8844-6C0DB6B9634E}"/>
              </a:ext>
            </a:extLst>
          </xdr:cNvPr>
          <xdr:cNvSpPr/>
        </xdr:nvSpPr>
        <xdr:spPr>
          <a:xfrm>
            <a:off x="13386178" y="560173"/>
            <a:ext cx="134032" cy="291928"/>
          </a:xfrm>
          <a:prstGeom prst="upArrow">
            <a:avLst/>
          </a:prstGeom>
          <a:solidFill>
            <a:schemeClr val="tx1"/>
          </a:solidFill>
          <a:ln w="0">
            <a:solidFill>
              <a:schemeClr val="tx1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0</xdr:col>
      <xdr:colOff>180975</xdr:colOff>
      <xdr:row>1</xdr:row>
      <xdr:rowOff>47625</xdr:rowOff>
    </xdr:from>
    <xdr:to>
      <xdr:col>0</xdr:col>
      <xdr:colOff>933450</xdr:colOff>
      <xdr:row>1</xdr:row>
      <xdr:rowOff>352425</xdr:rowOff>
    </xdr:to>
    <xdr:pic>
      <xdr:nvPicPr>
        <xdr:cNvPr id="24" name="Рисунок 37" descr="C:\Users\User\Desktop\Лого_русгеоком_300x300.pn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8E990E6-6133-4F4B-AC9A-CBEE3CEF0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42925"/>
          <a:ext cx="752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257176</xdr:colOff>
      <xdr:row>1</xdr:row>
      <xdr:rowOff>38953</xdr:rowOff>
    </xdr:from>
    <xdr:to>
      <xdr:col>1</xdr:col>
      <xdr:colOff>866776</xdr:colOff>
      <xdr:row>1</xdr:row>
      <xdr:rowOff>361950</xdr:rowOff>
    </xdr:to>
    <xdr:pic>
      <xdr:nvPicPr>
        <xdr:cNvPr id="25" name="Рисунок 2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6471EE5-CF25-41E3-B1A8-9FF1FE316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6" y="534253"/>
          <a:ext cx="609600" cy="3229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Таблица2" displayName="Таблица2" ref="A5:N413" headerRowCount="0" totalsRowShown="0" headerRowDxfId="83" dataDxfId="81" headerRowBorderDxfId="82" tableBorderDxfId="80">
  <tableColumns count="14">
    <tableColumn id="2" name="Столбец2" headerRowDxfId="79" dataDxfId="78"/>
    <tableColumn id="3" name="Столбец3" headerRowDxfId="77" dataDxfId="76"/>
    <tableColumn id="4" name="Столбец4" headerRowDxfId="75" dataDxfId="74"/>
    <tableColumn id="1" name="Столбец1" headerRowDxfId="73" dataDxfId="72"/>
    <tableColumn id="5" name="Столбец5" headerRowDxfId="71" dataDxfId="70" headerRowCellStyle="Финансовый 3 2 2" dataCellStyle="Финансовый 3 2 2"/>
    <tableColumn id="9" name="Столбец9" headerRowDxfId="69" dataDxfId="68" headerRowCellStyle="Финансовый 3 2 2" dataCellStyle="Финансовый 3 2 2"/>
    <tableColumn id="15" name="Столбец15" headerRowDxfId="67" dataDxfId="66" headerRowCellStyle="Финансовый 3 2 2" dataCellStyle="Финансовый"/>
    <tableColumn id="8" name="Столбец8" headerRowDxfId="65" dataDxfId="64" headerRowCellStyle="Финансовый 3 2 2" dataCellStyle="Финансовый 3 2 2"/>
    <tableColumn id="10" name="Столбец10" headerRowDxfId="63" dataDxfId="62" headerRowCellStyle="Финансовый 3 2 2"/>
    <tableColumn id="16" name="Столбец16" headerRowDxfId="61" dataDxfId="60" headerRowCellStyle="Финансовый 3 2 2" dataCellStyle="Финансовый"/>
    <tableColumn id="12" name="Столбец12" headerRowDxfId="59" dataDxfId="58" headerRowCellStyle="Гиперссылка 6" dataCellStyle="Гиперссылка 6">
      <calculatedColumnFormula>HYPERLINK(Таблица2[[#This Row],[Столбец11]],"Ссылка на сайт")</calculatedColumnFormula>
    </tableColumn>
    <tableColumn id="13" name="Столбец13" headerRowDxfId="57" dataDxfId="56"/>
    <tableColumn id="11" name="Столбец11" headerRowDxfId="55" dataDxfId="54" headerRowCellStyle="Финансовый 3 2 2"/>
    <tableColumn id="6" name="Столбец6" headerRowDxfId="53" dataDxfId="52" headerRowCellStyle="Финансовый 3 2 2"/>
  </tableColumns>
  <tableStyleInfo name="Стиль таблицы 2" showFirstColumn="0" showLastColumn="0" showRowStripes="0" showColumnStripes="0"/>
</table>
</file>

<file path=xl/tables/table2.xml><?xml version="1.0" encoding="utf-8"?>
<table xmlns="http://schemas.openxmlformats.org/spreadsheetml/2006/main" id="4" name="Таблица25" displayName="Таблица25" ref="A5:L79" headerRowCount="0" totalsRowShown="0" headerRowBorderDxfId="51" tableBorderDxfId="50">
  <tableColumns count="12">
    <tableColumn id="2" name="Столбец2" headerRowDxfId="49" dataDxfId="48"/>
    <tableColumn id="3" name="Столбец3" headerRowDxfId="47" dataDxfId="46"/>
    <tableColumn id="4" name="Столбец4" headerRowDxfId="45" dataDxfId="44"/>
    <tableColumn id="1" name="Столбец1" headerRowDxfId="43" dataDxfId="42"/>
    <tableColumn id="5" name="Столбец5" headerRowDxfId="41" dataDxfId="40" headerRowCellStyle="Финансовый 3 2 2" dataCellStyle="Финансовый 3 2 2"/>
    <tableColumn id="9" name="Столбец9" headerRowDxfId="39" dataDxfId="38" headerRowCellStyle="Финансовый 3 2 2" dataCellStyle="Финансовый 3 2 2"/>
    <tableColumn id="6" name="Столбец6" headerRowDxfId="37" dataDxfId="36" headerRowCellStyle="Финансовый 3 2 2" dataCellStyle="Финансовый 3 2 2">
      <calculatedColumnFormula>Таблица25[[#This Row],[Столбец5]]*(100%-F5)</calculatedColumnFormula>
    </tableColumn>
    <tableColumn id="12" name="Столбец12" headerRowDxfId="35" dataDxfId="34" headerRowCellStyle="Гиперссылка 6" dataCellStyle="Гиперссылка 6">
      <calculatedColumnFormula>HYPERLINK(Таблица25[[#This Row],[Столбец11]],"Ссылка на сайт")</calculatedColumnFormula>
    </tableColumn>
    <tableColumn id="13" name="Столбец13" headerRowDxfId="33" dataDxfId="32"/>
    <tableColumn id="11" name="Столбец11" headerRowDxfId="31" headerRowCellStyle="Финансовый 3 2 2"/>
    <tableColumn id="7" name="Столбец7" headerRowDxfId="30" headerRowCellStyle="Финансовый 3 2 2"/>
    <tableColumn id="8" name="Столбец8" headerRowDxfId="29" dataDxfId="28" headerRowCellStyle="Финансовый 3 2 2"/>
  </tableColumns>
  <tableStyleInfo name="Стиль таблицы 2" showFirstColumn="0" showLastColumn="0" showRowStripes="0" showColumnStripes="0"/>
</table>
</file>

<file path=xl/tables/table3.xml><?xml version="1.0" encoding="utf-8"?>
<table xmlns="http://schemas.openxmlformats.org/spreadsheetml/2006/main" id="2" name="Таблица23" displayName="Таблица23" ref="A4:N31" headerRowCount="0" totalsRowShown="0" headerRowBorderDxfId="27" tableBorderDxfId="26">
  <tableColumns count="14">
    <tableColumn id="2" name="Столбец2" headerRowDxfId="25" dataDxfId="0"/>
    <tableColumn id="3" name="Столбец3" headerRowDxfId="24" dataDxfId="23"/>
    <tableColumn id="4" name="Столбец4" headerRowDxfId="22" dataDxfId="21"/>
    <tableColumn id="1" name="Столбец1" headerRowDxfId="20" dataDxfId="19"/>
    <tableColumn id="5" name="Столбец5" headerRowDxfId="18" dataDxfId="17" headerRowCellStyle="Финансовый 3 2 2" dataCellStyle="Финансовый 3 2 2"/>
    <tableColumn id="9" name="Столбец9" headerRowDxfId="16" dataDxfId="15" headerRowCellStyle="Финансовый 3 2 2" dataCellStyle="Финансовый 3 2 2">
      <calculatedColumnFormula>IFERROR((E5-G5)/E5,0)</calculatedColumnFormula>
    </tableColumn>
    <tableColumn id="6" name="Столбец6" headerRowDxfId="14" dataDxfId="13" headerRowCellStyle="Финансовый 3 2 2" dataCellStyle="Финансовый 3 2 2"/>
    <tableColumn id="8" name="Столбец8" headerRowDxfId="12" dataDxfId="11" headerRowCellStyle="Финансовый 3 2 2" dataCellStyle="Финансовый 3 2 2"/>
    <tableColumn id="10" name="Столбец10" headerRowDxfId="10" dataDxfId="9" headerRowCellStyle="Финансовый 3 2 2">
      <calculatedColumnFormula>IFERROR((E5-J5)/E5,0)</calculatedColumnFormula>
    </tableColumn>
    <tableColumn id="7" name="Столбец7" headerRowDxfId="8" dataDxfId="7" headerRowCellStyle="Финансовый 3 2 2" dataCellStyle="Финансовый 3 2 2"/>
    <tableColumn id="12" name="Столбец12" headerRowDxfId="6" dataDxfId="5" headerRowCellStyle="Гиперссылка 6" dataCellStyle="Гиперссылка 6">
      <calculatedColumnFormula>HYPERLINK(Таблица23[[#This Row],[Столбец11]],"Ссылка на сайт")</calculatedColumnFormula>
    </tableColumn>
    <tableColumn id="13" name="Столбец13" headerRowDxfId="4" dataDxfId="3"/>
    <tableColumn id="11" name="Столбец11" headerRowDxfId="2" headerRowCellStyle="Финансовый 3 2 2"/>
    <tableColumn id="14" name="Столбец14" headerRowDxfId="1" headerRowCellStyle="Финансовый 3 2 2"/>
  </tableColumns>
  <tableStyleInfo name="Стиль таблицы 2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usgeocom.ru/products/shtangentsirkul-rgk-scm-200" TargetMode="External"/><Relationship Id="rId13" Type="http://schemas.openxmlformats.org/officeDocument/2006/relationships/hyperlink" Target="https://www.rusgeocom.ru/products/elektronnyy-indikator-chasovogo-tipa-rgk-ch-12" TargetMode="External"/><Relationship Id="rId18" Type="http://schemas.openxmlformats.org/officeDocument/2006/relationships/drawing" Target="../drawings/drawing2.xml"/><Relationship Id="rId3" Type="http://schemas.openxmlformats.org/officeDocument/2006/relationships/hyperlink" Target="https://d.radikal.ru/d40/2105/c3/695405329597.png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www.rusgeocom.ru/products/shtangentsirkul-rgk-scm-150" TargetMode="External"/><Relationship Id="rId12" Type="http://schemas.openxmlformats.org/officeDocument/2006/relationships/hyperlink" Target="https://www.rusgeocom.ru/products/elektronnyy-mikrometr-rgk-mc-25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c.radikal.ru/c08/2105/31/0716f293b0b3.png" TargetMode="External"/><Relationship Id="rId16" Type="http://schemas.openxmlformats.org/officeDocument/2006/relationships/hyperlink" Target="https://www.rusgeocom.ru/products/lazernyy-dalnomer-rgk-d40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a.radikal.ru/a13/2105/4b/c51acb6103b0.png" TargetMode="External"/><Relationship Id="rId6" Type="http://schemas.openxmlformats.org/officeDocument/2006/relationships/hyperlink" Target="https://www.rusgeocom.ru/products/elektronnyy-shtangentsirkul-rgk-sc-300" TargetMode="External"/><Relationship Id="rId11" Type="http://schemas.openxmlformats.org/officeDocument/2006/relationships/hyperlink" Target="https://www.rusgeocom.ru/products/mikrometr-rgk-mcm-25" TargetMode="External"/><Relationship Id="rId5" Type="http://schemas.openxmlformats.org/officeDocument/2006/relationships/hyperlink" Target="https://www.rusgeocom.ru/products/elektronnyy-shtangentsirkul-rgk-sc-200" TargetMode="External"/><Relationship Id="rId15" Type="http://schemas.openxmlformats.org/officeDocument/2006/relationships/hyperlink" Target="https://www.rusgeocom.ru/products/kreplenie-kontrollera-rgk-t75" TargetMode="External"/><Relationship Id="rId10" Type="http://schemas.openxmlformats.org/officeDocument/2006/relationships/hyperlink" Target="https://www.rusgeocom.ru/products/shtangentsirkul-rgk-scc-150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www.rusgeocom.ru/products/shtangentsirkul-rgk-scc-150" TargetMode="External"/><Relationship Id="rId9" Type="http://schemas.openxmlformats.org/officeDocument/2006/relationships/hyperlink" Target="https://www.rusgeocom.ru/products/shtangentsirkul-rgk-scm-300" TargetMode="External"/><Relationship Id="rId14" Type="http://schemas.openxmlformats.org/officeDocument/2006/relationships/hyperlink" Target="https://www.rusgeocom.ru/products/indikator-chasovogo-tipa-rgk-ch-10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usgeocom.ru/products/keys-leica-dlya-disto-s910" TargetMode="External"/><Relationship Id="rId21" Type="http://schemas.openxmlformats.org/officeDocument/2006/relationships/hyperlink" Target="https://www.rusgeocom.ru/products/kryshka-batareynogo-otseka-dlya-disto-d1" TargetMode="External"/><Relationship Id="rId34" Type="http://schemas.openxmlformats.org/officeDocument/2006/relationships/hyperlink" Target="https://www.rusgeocom.ru/products/shtativ-leica-tri70" TargetMode="External"/><Relationship Id="rId42" Type="http://schemas.openxmlformats.org/officeDocument/2006/relationships/hyperlink" Target="https://www.rusgeocom.ru/products/litsenziya-leica-na-obnovlenie-programmnogo-obespecheniya-3d-disto-dlya-windows-na-2-goda" TargetMode="External"/><Relationship Id="rId47" Type="http://schemas.openxmlformats.org/officeDocument/2006/relationships/hyperlink" Target="https://www.rusgeocom.ru/products/karta-pamyati-leica-ms1-1-gb" TargetMode="External"/><Relationship Id="rId50" Type="http://schemas.openxmlformats.org/officeDocument/2006/relationships/hyperlink" Target="https://www.rusgeocom.ru/products/opticheskij-nivelir-leica-na-332" TargetMode="External"/><Relationship Id="rId55" Type="http://schemas.openxmlformats.org/officeDocument/2006/relationships/hyperlink" Target="https://www.rusgeocom.ru/products/opticheskij-nivelir-leica-na-724" TargetMode="External"/><Relationship Id="rId63" Type="http://schemas.openxmlformats.org/officeDocument/2006/relationships/hyperlink" Target="https://www.rusgeocom.ru/products/uroven-nedo-gli20n-dlya-rejki-btl4-btl5" TargetMode="External"/><Relationship Id="rId68" Type="http://schemas.openxmlformats.org/officeDocument/2006/relationships/hyperlink" Target="https://www.rusgeocom.ru/products/okulyarnaya-nasadka-leica-fok73" TargetMode="External"/><Relationship Id="rId76" Type="http://schemas.openxmlformats.org/officeDocument/2006/relationships/hyperlink" Target="https://www.rusgeocom.ru/products/rotatsionnyj-nivelir-leica-rugby-610" TargetMode="External"/><Relationship Id="rId84" Type="http://schemas.openxmlformats.org/officeDocument/2006/relationships/hyperlink" Target="https://www.rusgeocom.ru/products/priyomnik-lazernogo-izlucheniya-leica-rod-eye-140" TargetMode="External"/><Relationship Id="rId89" Type="http://schemas.openxmlformats.org/officeDocument/2006/relationships/hyperlink" Target="https://www.rusgeocom.ru/products/akkumulyator-totex-a600" TargetMode="External"/><Relationship Id="rId97" Type="http://schemas.openxmlformats.org/officeDocument/2006/relationships/hyperlink" Target="https://www.rusgeocom.ru/products/shtativ-leica-gst20" TargetMode="External"/><Relationship Id="rId7" Type="http://schemas.openxmlformats.org/officeDocument/2006/relationships/hyperlink" Target="https://www.rusgeocom.ru/products/komplekt-leica-disto-d810-touch-so-shtativom-i-adapterom" TargetMode="External"/><Relationship Id="rId71" Type="http://schemas.openxmlformats.org/officeDocument/2006/relationships/hyperlink" Target="https://www.rusgeocom.ru/products/shtativ-leica-ctp104" TargetMode="External"/><Relationship Id="rId92" Type="http://schemas.openxmlformats.org/officeDocument/2006/relationships/hyperlink" Target="https://www.rusgeocom.ru/products/magnitnaya-marka-rugby" TargetMode="External"/><Relationship Id="rId2" Type="http://schemas.openxmlformats.org/officeDocument/2006/relationships/hyperlink" Target="https://www.rusgeocom.ru/products/lazernyj-dalnomer-leica-disto-d110" TargetMode="External"/><Relationship Id="rId16" Type="http://schemas.openxmlformats.org/officeDocument/2006/relationships/hyperlink" Target="https://www.rusgeocom.ru/products/marka-leica-vstavnaya-plastina" TargetMode="External"/><Relationship Id="rId29" Type="http://schemas.openxmlformats.org/officeDocument/2006/relationships/hyperlink" Target="https://www.rusgeocom.ru/products/lazernyy-nivelir-leica-lino-l2s-1" TargetMode="External"/><Relationship Id="rId11" Type="http://schemas.openxmlformats.org/officeDocument/2006/relationships/hyperlink" Target="https://www.rusgeocom.ru/products/lazernyj-dalnomer-leica-disto-x4" TargetMode="External"/><Relationship Id="rId24" Type="http://schemas.openxmlformats.org/officeDocument/2006/relationships/hyperlink" Target="https://www.rusgeocom.ru/products/kronshteyn-dlya-modernizatsii-leica-fta360" TargetMode="External"/><Relationship Id="rId32" Type="http://schemas.openxmlformats.org/officeDocument/2006/relationships/hyperlink" Target="https://www.rusgeocom.ru/products/lazernyy-nivelir-leica-lino-l2p5-1" TargetMode="External"/><Relationship Id="rId37" Type="http://schemas.openxmlformats.org/officeDocument/2006/relationships/hyperlink" Target="https://www.rusgeocom.ru/products/otrazhayushchaya-plastina-dlya-lazernykh-urovney-leica-lino" TargetMode="External"/><Relationship Id="rId40" Type="http://schemas.openxmlformats.org/officeDocument/2006/relationships/hyperlink" Target="https://www.rusgeocom.ru/products/leica-licenzija-3d-disto-dlja-windows" TargetMode="External"/><Relationship Id="rId45" Type="http://schemas.openxmlformats.org/officeDocument/2006/relationships/hyperlink" Target="https://www.rusgeocom.ru/products/marki-leica-dlya-3d-disto" TargetMode="External"/><Relationship Id="rId53" Type="http://schemas.openxmlformats.org/officeDocument/2006/relationships/hyperlink" Target="https://www.rusgeocom.ru/products/opticheskij-nivelir-leica-na-532" TargetMode="External"/><Relationship Id="rId58" Type="http://schemas.openxmlformats.org/officeDocument/2006/relationships/hyperlink" Target="https://www.rusgeocom.ru/products/rejka-leica-clr102" TargetMode="External"/><Relationship Id="rId66" Type="http://schemas.openxmlformats.org/officeDocument/2006/relationships/hyperlink" Target="https://www.rusgeocom.ru/products/mikrometrennaya-nasadka-leica-gpm3-dlya-nivelira-nak2" TargetMode="External"/><Relationship Id="rId74" Type="http://schemas.openxmlformats.org/officeDocument/2006/relationships/hyperlink" Target="https://www.rusgeocom.ru/products/blenda-leica-gsb5" TargetMode="External"/><Relationship Id="rId79" Type="http://schemas.openxmlformats.org/officeDocument/2006/relationships/hyperlink" Target="https://www.rusgeocom.ru/products/rotatsionnyj-nivelir-leica-rugby-680" TargetMode="External"/><Relationship Id="rId87" Type="http://schemas.openxmlformats.org/officeDocument/2006/relationships/hyperlink" Target="https://www.rusgeocom.ru/products/pult-distantsionnogo-upravleniya-leica-rc400" TargetMode="External"/><Relationship Id="rId5" Type="http://schemas.openxmlformats.org/officeDocument/2006/relationships/hyperlink" Target="https://www.rusgeocom.ru/products/komplekt-leica-disto-d510-so-shtativom-i-adapterom" TargetMode="External"/><Relationship Id="rId61" Type="http://schemas.openxmlformats.org/officeDocument/2006/relationships/hyperlink" Target="https://www.rusgeocom.ru/products/bashmak-geodezicheskij-glus1" TargetMode="External"/><Relationship Id="rId82" Type="http://schemas.openxmlformats.org/officeDocument/2006/relationships/hyperlink" Target="https://www.rusgeocom.ru/products/rotatsionnyy-nivelir-leica-rugby-640" TargetMode="External"/><Relationship Id="rId90" Type="http://schemas.openxmlformats.org/officeDocument/2006/relationships/hyperlink" Target="https://www.rusgeocom.ru/products/blok-pitaniya-rugby-600-series" TargetMode="External"/><Relationship Id="rId95" Type="http://schemas.openxmlformats.org/officeDocument/2006/relationships/hyperlink" Target="https://www.rusgeocom.ru/products/shtativ-leica-ctp104" TargetMode="External"/><Relationship Id="rId19" Type="http://schemas.openxmlformats.org/officeDocument/2006/relationships/hyperlink" Target="https://www.rusgeocom.ru/products/adapter-leica-ta360" TargetMode="External"/><Relationship Id="rId14" Type="http://schemas.openxmlformats.org/officeDocument/2006/relationships/hyperlink" Target="https://www.rusgeocom.ru/products/otrazhatelnaya-plastina-gzm26" TargetMode="External"/><Relationship Id="rId22" Type="http://schemas.openxmlformats.org/officeDocument/2006/relationships/hyperlink" Target="https://www.rusgeocom.ru/products/adapter-leica-fta360" TargetMode="External"/><Relationship Id="rId27" Type="http://schemas.openxmlformats.org/officeDocument/2006/relationships/hyperlink" Target="https://www.rusgeocom.ru/products/kejs-dlya-leica-dst-360" TargetMode="External"/><Relationship Id="rId30" Type="http://schemas.openxmlformats.org/officeDocument/2006/relationships/hyperlink" Target="https://www.rusgeocom.ru/products/lazernyy-nivelir-leica-lino-l2-1" TargetMode="External"/><Relationship Id="rId35" Type="http://schemas.openxmlformats.org/officeDocument/2006/relationships/hyperlink" Target="https://www.rusgeocom.ru/products/shtativ-leica-tri-120" TargetMode="External"/><Relationship Id="rId43" Type="http://schemas.openxmlformats.org/officeDocument/2006/relationships/hyperlink" Target="https://www.rusgeocom.ru/products/litsenziya-leica-na-obnovlenie-programmnogo-obespecheniya-3d-disto-dlya-windows-na-3-goda" TargetMode="External"/><Relationship Id="rId48" Type="http://schemas.openxmlformats.org/officeDocument/2006/relationships/hyperlink" Target="https://www.rusgeocom.ru/products/opticheskij-nivelir-leica-na-320" TargetMode="External"/><Relationship Id="rId56" Type="http://schemas.openxmlformats.org/officeDocument/2006/relationships/hyperlink" Target="https://www.rusgeocom.ru/products/opticheskij-nivelir-leica-na-730-plus" TargetMode="External"/><Relationship Id="rId64" Type="http://schemas.openxmlformats.org/officeDocument/2006/relationships/hyperlink" Target="https://www.rusgeocom.ru/products/futlyar-leica-gvp469" TargetMode="External"/><Relationship Id="rId69" Type="http://schemas.openxmlformats.org/officeDocument/2006/relationships/hyperlink" Target="https://www.rusgeocom.ru/products/lampa-leica-geb62" TargetMode="External"/><Relationship Id="rId77" Type="http://schemas.openxmlformats.org/officeDocument/2006/relationships/hyperlink" Target="https://www.rusgeocom.ru/products/rotatsionnyj-nivelir-leica-rugby-620" TargetMode="External"/><Relationship Id="rId100" Type="http://schemas.openxmlformats.org/officeDocument/2006/relationships/drawing" Target="../drawings/drawing3.xml"/><Relationship Id="rId8" Type="http://schemas.openxmlformats.org/officeDocument/2006/relationships/hyperlink" Target="https://www.rusgeocom.ru/products/lazernyj-dalnomer-leica-disto-s910" TargetMode="External"/><Relationship Id="rId51" Type="http://schemas.openxmlformats.org/officeDocument/2006/relationships/hyperlink" Target="https://www.rusgeocom.ru/products/opticheskij-nivelir-leica-na-520" TargetMode="External"/><Relationship Id="rId72" Type="http://schemas.openxmlformats.org/officeDocument/2006/relationships/hyperlink" Target="https://www.rusgeocom.ru/products/teleskopicheskaya-rejka-leica-gss111" TargetMode="External"/><Relationship Id="rId80" Type="http://schemas.openxmlformats.org/officeDocument/2006/relationships/hyperlink" Target="https://www.rusgeocom.ru/products/rotatsionnyy-nivelir-leica-rugby-610" TargetMode="External"/><Relationship Id="rId85" Type="http://schemas.openxmlformats.org/officeDocument/2006/relationships/hyperlink" Target="https://www.rusgeocom.ru/products/priyomnik-lazernogo-izlucheniya-leica-rod-eye-160" TargetMode="External"/><Relationship Id="rId93" Type="http://schemas.openxmlformats.org/officeDocument/2006/relationships/hyperlink" Target="https://www.rusgeocom.ru/products/zelyonye-lazernye-ochki-glb10g" TargetMode="External"/><Relationship Id="rId98" Type="http://schemas.openxmlformats.org/officeDocument/2006/relationships/hyperlink" Target="https://www.rusgeocom.ru/products/zelyonye-lazernye-ochki-glb10g" TargetMode="External"/><Relationship Id="rId3" Type="http://schemas.openxmlformats.org/officeDocument/2006/relationships/hyperlink" Target="https://www.rusgeocom.ru/products/lazernyj-dalnomer-leica-disto-d2-new" TargetMode="External"/><Relationship Id="rId12" Type="http://schemas.openxmlformats.org/officeDocument/2006/relationships/hyperlink" Target="https://www.rusgeocom.ru/products/adapter-dlja-shtativa-leica-dst-360" TargetMode="External"/><Relationship Id="rId17" Type="http://schemas.openxmlformats.org/officeDocument/2006/relationships/hyperlink" Target="https://www.rusgeocom.ru/products/shtativ-leica-tri70" TargetMode="External"/><Relationship Id="rId25" Type="http://schemas.openxmlformats.org/officeDocument/2006/relationships/hyperlink" Target="https://www.rusgeocom.ru/products/podstavka-smartbase-dlya-disto-s910" TargetMode="External"/><Relationship Id="rId33" Type="http://schemas.openxmlformats.org/officeDocument/2006/relationships/hyperlink" Target="https://www.rusgeocom.ru/products/priemnik-lazernogo-lucha-leica-rgr-200-receiver" TargetMode="External"/><Relationship Id="rId38" Type="http://schemas.openxmlformats.org/officeDocument/2006/relationships/hyperlink" Target="https://www.rusgeocom.ru/products/lazernye-ochki-krasnye-glb30" TargetMode="External"/><Relationship Id="rId46" Type="http://schemas.openxmlformats.org/officeDocument/2006/relationships/hyperlink" Target="https://www.rusgeocom.ru/products/marka-reflektornaya-leica-gzm3" TargetMode="External"/><Relationship Id="rId59" Type="http://schemas.openxmlformats.org/officeDocument/2006/relationships/hyperlink" Target="https://www.rusgeocom.ru/products/shtativ-leica-gst40" TargetMode="External"/><Relationship Id="rId67" Type="http://schemas.openxmlformats.org/officeDocument/2006/relationships/hyperlink" Target="https://www.rusgeocom.ru/products/avtokollimatsionnaya-nasadka-leica-goa2" TargetMode="External"/><Relationship Id="rId20" Type="http://schemas.openxmlformats.org/officeDocument/2006/relationships/hyperlink" Target="https://www.rusgeocom.ru/products/lazernye-ochki-krasnye-glb30" TargetMode="External"/><Relationship Id="rId41" Type="http://schemas.openxmlformats.org/officeDocument/2006/relationships/hyperlink" Target="https://www.rusgeocom.ru/products/litsenziya-leica-na-obnovlenie-programmnogo-obespecheniya-3d-disto-dlya-windows-na-1-god" TargetMode="External"/><Relationship Id="rId54" Type="http://schemas.openxmlformats.org/officeDocument/2006/relationships/hyperlink" Target="https://www.rusgeocom.ru/products/opticheskij-nivelir-leica-na-720" TargetMode="External"/><Relationship Id="rId62" Type="http://schemas.openxmlformats.org/officeDocument/2006/relationships/hyperlink" Target="https://www.rusgeocom.ru/products/reechnyj-upor-leica-gsl3-dlya-reek-gpcl3-gple3n" TargetMode="External"/><Relationship Id="rId70" Type="http://schemas.openxmlformats.org/officeDocument/2006/relationships/hyperlink" Target="https://www.rusgeocom.ru/products/batarejnyj-blok-leica-geb63" TargetMode="External"/><Relationship Id="rId75" Type="http://schemas.openxmlformats.org/officeDocument/2006/relationships/hyperlink" Target="https://www.rusgeocom.ru/products/kabel-dlya-peredachi-dannyh-leica-gev222" TargetMode="External"/><Relationship Id="rId83" Type="http://schemas.openxmlformats.org/officeDocument/2006/relationships/hyperlink" Target="https://www.rusgeocom.ru/products/rotatsionnyy-nivelir-leica-rugby-680" TargetMode="External"/><Relationship Id="rId88" Type="http://schemas.openxmlformats.org/officeDocument/2006/relationships/hyperlink" Target="https://www.rusgeocom.ru/products/nastennoe-kreplenie-geomax-a200" TargetMode="External"/><Relationship Id="rId91" Type="http://schemas.openxmlformats.org/officeDocument/2006/relationships/hyperlink" Target="https://www.rusgeocom.ru/products/kabel-setevoy-220v-rugby-600-series" TargetMode="External"/><Relationship Id="rId96" Type="http://schemas.openxmlformats.org/officeDocument/2006/relationships/hyperlink" Target="https://www.rusgeocom.ru/products/rejka-leica-clr102" TargetMode="External"/><Relationship Id="rId1" Type="http://schemas.openxmlformats.org/officeDocument/2006/relationships/hyperlink" Target="https://www.rusgeocom.ru/products/dalnomer-leica-disto-d1" TargetMode="External"/><Relationship Id="rId6" Type="http://schemas.openxmlformats.org/officeDocument/2006/relationships/hyperlink" Target="https://www.rusgeocom.ru/products/lazernyj-dalnomer-leica-disto-d810-touch" TargetMode="External"/><Relationship Id="rId15" Type="http://schemas.openxmlformats.org/officeDocument/2006/relationships/hyperlink" Target="https://www.rusgeocom.ru/products/otrazhatelnaya-plastina-gzm27" TargetMode="External"/><Relationship Id="rId23" Type="http://schemas.openxmlformats.org/officeDocument/2006/relationships/hyperlink" Target="https://www.rusgeocom.ru/products/adapter-leica-fta360-s-dlya-shtativa-tri-70-tri-100-tri-200" TargetMode="External"/><Relationship Id="rId28" Type="http://schemas.openxmlformats.org/officeDocument/2006/relationships/hyperlink" Target="https://www.rusgeocom.ru/products/teleskopicheskij-shtativ-leica-tri-100" TargetMode="External"/><Relationship Id="rId36" Type="http://schemas.openxmlformats.org/officeDocument/2006/relationships/hyperlink" Target="https://www.rusgeocom.ru/products/teleskopicheskij-shtativ-leica-tri-100" TargetMode="External"/><Relationship Id="rId49" Type="http://schemas.openxmlformats.org/officeDocument/2006/relationships/hyperlink" Target="https://www.rusgeocom.ru/products/opticheskij-nivelir-leica-na-324" TargetMode="External"/><Relationship Id="rId57" Type="http://schemas.openxmlformats.org/officeDocument/2006/relationships/hyperlink" Target="https://www.rusgeocom.ru/products/shtativ-leica-ctp104" TargetMode="External"/><Relationship Id="rId10" Type="http://schemas.openxmlformats.org/officeDocument/2006/relationships/hyperlink" Target="https://www.rusgeocom.ru/products/lazernyj-dalnomer-leica-disto-x3" TargetMode="External"/><Relationship Id="rId31" Type="http://schemas.openxmlformats.org/officeDocument/2006/relationships/hyperlink" Target="https://www.rusgeocom.ru/products/lazernyy-nivelir-leica-lino-l2g-1" TargetMode="External"/><Relationship Id="rId44" Type="http://schemas.openxmlformats.org/officeDocument/2006/relationships/hyperlink" Target="https://www.rusgeocom.ru/products/pult-upravleniya-leica-rm100" TargetMode="External"/><Relationship Id="rId52" Type="http://schemas.openxmlformats.org/officeDocument/2006/relationships/hyperlink" Target="https://www.rusgeocom.ru/products/opticheskij-nivelir-leica-na-524" TargetMode="External"/><Relationship Id="rId60" Type="http://schemas.openxmlformats.org/officeDocument/2006/relationships/hyperlink" Target="https://www.rusgeocom.ru/products/invarnaya-rejka-leica-gple2n" TargetMode="External"/><Relationship Id="rId65" Type="http://schemas.openxmlformats.org/officeDocument/2006/relationships/hyperlink" Target="https://www.rusgeocom.ru/products/futlyar-leica-gvp470" TargetMode="External"/><Relationship Id="rId73" Type="http://schemas.openxmlformats.org/officeDocument/2006/relationships/hyperlink" Target="https://www.rusgeocom.ru/products/rejka-leica-gss113" TargetMode="External"/><Relationship Id="rId78" Type="http://schemas.openxmlformats.org/officeDocument/2006/relationships/hyperlink" Target="https://www.rusgeocom.ru/products/rotatsionnyj-nivelir-leica-rugby-640" TargetMode="External"/><Relationship Id="rId81" Type="http://schemas.openxmlformats.org/officeDocument/2006/relationships/hyperlink" Target="https://www.rusgeocom.ru/products/rotatsionnyy-nivelir-leica-rugby-610" TargetMode="External"/><Relationship Id="rId86" Type="http://schemas.openxmlformats.org/officeDocument/2006/relationships/hyperlink" Target="https://www.rusgeocom.ru/products/krepleniya-leica-rod-eye" TargetMode="External"/><Relationship Id="rId94" Type="http://schemas.openxmlformats.org/officeDocument/2006/relationships/hyperlink" Target="https://www.rusgeocom.ru/products/shtativ-leica-cet103" TargetMode="External"/><Relationship Id="rId99" Type="http://schemas.openxmlformats.org/officeDocument/2006/relationships/printerSettings" Target="../printerSettings/printerSettings3.bin"/><Relationship Id="rId4" Type="http://schemas.openxmlformats.org/officeDocument/2006/relationships/hyperlink" Target="https://www.rusgeocom.ru/products/lazernyj-dalnomer-leica-disto-d510" TargetMode="External"/><Relationship Id="rId9" Type="http://schemas.openxmlformats.org/officeDocument/2006/relationships/hyperlink" Target="https://www.rusgeocom.ru/products/komplekt-leica-disto-s910-so-shtativom-i-adapterom-new" TargetMode="External"/><Relationship Id="rId13" Type="http://schemas.openxmlformats.org/officeDocument/2006/relationships/hyperlink" Target="https://www.rusgeocom.ru/products/marka-reflektornaya-leica-gzm3" TargetMode="External"/><Relationship Id="rId18" Type="http://schemas.openxmlformats.org/officeDocument/2006/relationships/hyperlink" Target="https://www.rusgeocom.ru/products/shtativ-leica-tri-120" TargetMode="External"/><Relationship Id="rId39" Type="http://schemas.openxmlformats.org/officeDocument/2006/relationships/hyperlink" Target="https://www.rusgeocom.ru/products/lazernyj-dalnomer-skaner-leica-3d-disto-plus-sof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theme="1"/>
  </sheetPr>
  <dimension ref="A1:R43"/>
  <sheetViews>
    <sheetView showGridLines="0" workbookViewId="0">
      <selection activeCell="N5" sqref="N5"/>
    </sheetView>
  </sheetViews>
  <sheetFormatPr defaultRowHeight="15"/>
  <cols>
    <col min="1" max="1" width="4.7109375" style="9" customWidth="1"/>
    <col min="2" max="2" width="5.140625" customWidth="1"/>
    <col min="3" max="3" width="4.7109375" customWidth="1"/>
    <col min="4" max="4" width="37.85546875" customWidth="1"/>
    <col min="5" max="5" width="25.28515625" customWidth="1"/>
    <col min="6" max="6" width="7.42578125" style="9" customWidth="1"/>
    <col min="7" max="7" width="16.7109375" customWidth="1"/>
    <col min="8" max="8" width="27.5703125" customWidth="1"/>
    <col min="9" max="9" width="7.7109375" customWidth="1"/>
    <col min="10" max="10" width="16.140625" style="1" customWidth="1"/>
    <col min="11" max="11" width="5.28515625" customWidth="1"/>
    <col min="12" max="12" width="9.140625" customWidth="1"/>
    <col min="17" max="17" width="13.5703125" customWidth="1"/>
    <col min="18" max="18" width="12.5703125" customWidth="1"/>
  </cols>
  <sheetData>
    <row r="1" spans="2:18" s="9" customFormat="1">
      <c r="J1" s="1"/>
    </row>
    <row r="2" spans="2:18" s="9" customFormat="1">
      <c r="J2" s="1"/>
    </row>
    <row r="3" spans="2:18" s="9" customFormat="1">
      <c r="J3" s="1"/>
    </row>
    <row r="4" spans="2:18" s="9" customFormat="1">
      <c r="J4" s="1"/>
    </row>
    <row r="5" spans="2:18" s="9" customFormat="1">
      <c r="J5" s="10"/>
      <c r="K5" s="7"/>
      <c r="L5" s="7"/>
      <c r="M5" s="7"/>
      <c r="N5" s="7"/>
      <c r="O5" s="7"/>
    </row>
    <row r="6" spans="2:18" ht="18.75">
      <c r="B6" s="3" t="s">
        <v>289</v>
      </c>
      <c r="C6" s="2"/>
      <c r="D6" s="4"/>
      <c r="E6" s="2"/>
      <c r="F6" s="20"/>
      <c r="G6" s="7"/>
      <c r="H6" s="7"/>
      <c r="I6" s="7"/>
      <c r="J6" s="10"/>
      <c r="K6" s="7"/>
      <c r="L6" s="7"/>
      <c r="M6" s="7"/>
      <c r="N6" s="7"/>
      <c r="O6" s="7"/>
    </row>
    <row r="7" spans="2:18">
      <c r="B7" s="269"/>
      <c r="C7" s="269"/>
      <c r="D7" s="269"/>
      <c r="E7" s="9"/>
      <c r="F7" s="7"/>
      <c r="G7" s="7"/>
      <c r="H7" s="7"/>
      <c r="I7" s="7"/>
      <c r="J7" s="10"/>
      <c r="K7" s="7"/>
      <c r="L7" s="7"/>
      <c r="M7" s="7"/>
      <c r="N7" s="7"/>
      <c r="O7" s="7"/>
    </row>
    <row r="8" spans="2:18" ht="15.75">
      <c r="B8" s="5" t="s">
        <v>229</v>
      </c>
      <c r="C8" s="9"/>
      <c r="D8" s="9"/>
      <c r="E8" s="9"/>
      <c r="G8" s="7"/>
      <c r="H8" s="7"/>
      <c r="I8" s="7"/>
      <c r="J8" s="10"/>
      <c r="K8" s="7"/>
      <c r="L8" s="7"/>
      <c r="M8" s="7"/>
      <c r="N8" s="7"/>
      <c r="O8" s="7"/>
    </row>
    <row r="9" spans="2:18" ht="15.75">
      <c r="B9" s="270" t="s">
        <v>230</v>
      </c>
      <c r="C9" s="271"/>
      <c r="D9" s="272"/>
      <c r="E9" s="6" t="s">
        <v>233</v>
      </c>
      <c r="G9" s="7"/>
      <c r="H9" s="7"/>
      <c r="I9" s="7"/>
      <c r="J9" s="10"/>
      <c r="K9" s="7"/>
      <c r="L9" s="7"/>
      <c r="M9" s="264"/>
      <c r="N9" s="265"/>
      <c r="O9" s="265"/>
      <c r="P9" s="265"/>
      <c r="Q9" s="265"/>
      <c r="R9" s="265"/>
    </row>
    <row r="10" spans="2:18" ht="15.75">
      <c r="B10" s="266" t="s">
        <v>1422</v>
      </c>
      <c r="C10" s="267"/>
      <c r="D10" s="268"/>
      <c r="E10" s="13" t="s">
        <v>232</v>
      </c>
      <c r="F10" s="11"/>
      <c r="G10" s="7"/>
      <c r="H10" s="7"/>
      <c r="I10" s="7"/>
      <c r="J10" s="10"/>
      <c r="K10" s="7"/>
      <c r="L10" s="7"/>
      <c r="M10" s="265"/>
      <c r="N10" s="265"/>
      <c r="O10" s="265"/>
      <c r="P10" s="265"/>
      <c r="Q10" s="265"/>
      <c r="R10" s="265"/>
    </row>
    <row r="11" spans="2:18" ht="15.75">
      <c r="B11" s="266" t="s">
        <v>266</v>
      </c>
      <c r="C11" s="267"/>
      <c r="D11" s="268"/>
      <c r="E11" s="13" t="s">
        <v>231</v>
      </c>
      <c r="F11" s="11"/>
      <c r="G11" s="7"/>
      <c r="H11" s="7"/>
      <c r="I11" s="7"/>
      <c r="J11" s="10"/>
      <c r="K11" s="7"/>
      <c r="L11" s="7"/>
      <c r="M11" s="265"/>
      <c r="N11" s="265"/>
      <c r="O11" s="265"/>
      <c r="P11" s="265"/>
      <c r="Q11" s="265"/>
      <c r="R11" s="265"/>
    </row>
    <row r="12" spans="2:18" ht="15.75">
      <c r="B12" s="266" t="s">
        <v>271</v>
      </c>
      <c r="C12" s="267"/>
      <c r="D12" s="268"/>
      <c r="E12" s="13" t="s">
        <v>264</v>
      </c>
      <c r="F12" s="11"/>
      <c r="G12" s="7"/>
      <c r="H12" s="7"/>
      <c r="I12" s="7"/>
      <c r="J12" s="10"/>
      <c r="K12" s="7"/>
      <c r="L12" s="7"/>
      <c r="M12" s="265"/>
      <c r="N12" s="265"/>
      <c r="O12" s="265"/>
      <c r="P12" s="265"/>
      <c r="Q12" s="265"/>
      <c r="R12" s="265"/>
    </row>
    <row r="13" spans="2:18" s="19" customFormat="1" ht="15.75">
      <c r="B13" s="266" t="s">
        <v>358</v>
      </c>
      <c r="C13" s="267"/>
      <c r="D13" s="268"/>
      <c r="E13" s="13" t="s">
        <v>232</v>
      </c>
      <c r="F13" s="11"/>
      <c r="G13" s="7"/>
      <c r="H13" s="7"/>
      <c r="I13" s="7"/>
      <c r="J13" s="10"/>
      <c r="K13" s="7"/>
      <c r="L13" s="7"/>
      <c r="M13" s="265"/>
      <c r="N13" s="265"/>
      <c r="O13" s="265"/>
      <c r="P13" s="265"/>
      <c r="Q13" s="265"/>
      <c r="R13" s="265"/>
    </row>
    <row r="14" spans="2:18" s="81" customFormat="1" ht="15.75">
      <c r="B14" s="266" t="s">
        <v>441</v>
      </c>
      <c r="C14" s="267"/>
      <c r="D14" s="268"/>
      <c r="E14" s="13">
        <v>0.2</v>
      </c>
      <c r="F14" s="15"/>
      <c r="G14" s="7"/>
      <c r="H14" s="7"/>
      <c r="I14" s="7"/>
      <c r="J14" s="10"/>
      <c r="K14" s="7"/>
      <c r="L14" s="7"/>
      <c r="M14" s="265"/>
      <c r="N14" s="265"/>
      <c r="O14" s="265"/>
      <c r="P14" s="265"/>
      <c r="Q14" s="265"/>
      <c r="R14" s="265"/>
    </row>
    <row r="15" spans="2:18" ht="15.75">
      <c r="B15" s="266" t="s">
        <v>272</v>
      </c>
      <c r="C15" s="267"/>
      <c r="D15" s="268"/>
      <c r="E15" s="13">
        <v>0.2</v>
      </c>
      <c r="F15" s="11"/>
      <c r="G15" s="7"/>
      <c r="H15" s="7"/>
      <c r="I15" s="7"/>
      <c r="J15" s="10"/>
      <c r="K15" s="7"/>
      <c r="L15" s="7"/>
      <c r="M15" s="265"/>
      <c r="N15" s="265"/>
      <c r="O15" s="265"/>
      <c r="P15" s="265"/>
      <c r="Q15" s="265"/>
      <c r="R15" s="265"/>
    </row>
    <row r="16" spans="2:18" ht="15.75">
      <c r="B16" s="266" t="s">
        <v>273</v>
      </c>
      <c r="C16" s="267"/>
      <c r="D16" s="268"/>
      <c r="E16" s="13">
        <v>0.2</v>
      </c>
      <c r="F16" s="11"/>
      <c r="G16" s="7"/>
      <c r="H16" s="7"/>
      <c r="I16" s="7"/>
      <c r="J16" s="10"/>
      <c r="K16" s="7"/>
      <c r="L16" s="7"/>
      <c r="M16" s="265"/>
      <c r="N16" s="265"/>
      <c r="O16" s="265"/>
      <c r="P16" s="265"/>
      <c r="Q16" s="265"/>
      <c r="R16" s="265"/>
    </row>
    <row r="17" spans="1:18" ht="15.75">
      <c r="B17" s="266" t="s">
        <v>267</v>
      </c>
      <c r="C17" s="267"/>
      <c r="D17" s="268"/>
      <c r="E17" s="16" t="s">
        <v>318</v>
      </c>
      <c r="F17" s="15"/>
      <c r="G17" s="7"/>
      <c r="H17" s="7"/>
      <c r="I17" s="7"/>
      <c r="J17" s="10"/>
      <c r="K17" s="7"/>
      <c r="L17" s="7"/>
      <c r="M17" s="265"/>
      <c r="N17" s="265"/>
      <c r="O17" s="265"/>
      <c r="P17" s="265"/>
      <c r="Q17" s="265"/>
      <c r="R17" s="265"/>
    </row>
    <row r="18" spans="1:18" ht="15.75">
      <c r="B18" s="266" t="s">
        <v>268</v>
      </c>
      <c r="C18" s="267"/>
      <c r="D18" s="268"/>
      <c r="E18" s="16" t="s">
        <v>231</v>
      </c>
      <c r="F18" s="15"/>
      <c r="G18" s="7"/>
      <c r="H18" s="7"/>
      <c r="I18" s="7"/>
      <c r="J18" s="10"/>
      <c r="K18" s="7"/>
      <c r="L18" s="7"/>
      <c r="M18" s="265"/>
      <c r="N18" s="265"/>
      <c r="O18" s="265"/>
      <c r="P18" s="265"/>
      <c r="Q18" s="265"/>
      <c r="R18" s="265"/>
    </row>
    <row r="19" spans="1:18" s="8" customFormat="1" ht="15.75">
      <c r="A19" s="9"/>
      <c r="B19" s="266" t="s">
        <v>274</v>
      </c>
      <c r="C19" s="267"/>
      <c r="D19" s="268"/>
      <c r="E19" s="16">
        <v>0.1</v>
      </c>
      <c r="F19" s="7"/>
      <c r="G19" s="7"/>
      <c r="H19" s="7"/>
      <c r="I19" s="7"/>
      <c r="J19" s="10"/>
      <c r="K19" s="7"/>
      <c r="L19" s="7"/>
      <c r="M19" s="265"/>
      <c r="N19" s="265"/>
      <c r="O19" s="265"/>
      <c r="P19" s="265"/>
      <c r="Q19" s="265"/>
      <c r="R19" s="265"/>
    </row>
    <row r="20" spans="1:18" s="81" customFormat="1" ht="15.75">
      <c r="B20" s="266" t="s">
        <v>407</v>
      </c>
      <c r="C20" s="267"/>
      <c r="D20" s="268"/>
      <c r="E20" s="16"/>
      <c r="F20" s="15"/>
      <c r="G20" s="7"/>
      <c r="H20" s="7"/>
      <c r="I20" s="7"/>
      <c r="J20" s="10"/>
      <c r="K20" s="7"/>
      <c r="L20" s="7"/>
      <c r="M20" s="265"/>
      <c r="N20" s="265"/>
      <c r="O20" s="265"/>
      <c r="P20" s="265"/>
      <c r="Q20" s="265"/>
      <c r="R20" s="265"/>
    </row>
    <row r="21" spans="1:18" s="81" customFormat="1" ht="15.75">
      <c r="B21" s="266" t="s">
        <v>408</v>
      </c>
      <c r="C21" s="267"/>
      <c r="D21" s="268"/>
      <c r="E21" s="16"/>
      <c r="F21" s="15"/>
      <c r="G21" s="7"/>
      <c r="H21" s="7"/>
      <c r="I21" s="7"/>
      <c r="J21" s="10"/>
      <c r="K21" s="7"/>
      <c r="L21" s="7"/>
      <c r="M21" s="265"/>
      <c r="N21" s="265"/>
      <c r="O21" s="265"/>
      <c r="P21" s="265"/>
      <c r="Q21" s="265"/>
      <c r="R21" s="265"/>
    </row>
    <row r="22" spans="1:18" s="81" customFormat="1" ht="15.75">
      <c r="B22" s="266" t="s">
        <v>409</v>
      </c>
      <c r="C22" s="267"/>
      <c r="D22" s="268"/>
      <c r="E22" s="16"/>
      <c r="F22" s="15"/>
      <c r="G22" s="7"/>
      <c r="H22" s="7"/>
      <c r="I22" s="7"/>
      <c r="J22" s="10"/>
      <c r="K22" s="7"/>
      <c r="L22" s="7"/>
      <c r="M22" s="265"/>
      <c r="N22" s="265"/>
      <c r="O22" s="265"/>
      <c r="P22" s="265"/>
      <c r="Q22" s="265"/>
      <c r="R22" s="265"/>
    </row>
    <row r="23" spans="1:18" s="8" customFormat="1" ht="15.75">
      <c r="A23" s="9"/>
      <c r="F23" s="12"/>
      <c r="G23" s="7"/>
      <c r="H23" s="7"/>
      <c r="I23" s="7"/>
      <c r="J23" s="10"/>
      <c r="K23" s="7"/>
      <c r="L23" s="7"/>
      <c r="M23" s="265"/>
      <c r="N23" s="265"/>
      <c r="O23" s="265"/>
      <c r="P23" s="265"/>
      <c r="Q23" s="265"/>
      <c r="R23" s="265"/>
    </row>
    <row r="24" spans="1:18" ht="15.75" thickBot="1">
      <c r="B24" s="9"/>
      <c r="C24" s="9"/>
      <c r="D24" s="9"/>
      <c r="E24" s="7"/>
      <c r="F24" s="7"/>
      <c r="G24" s="7"/>
      <c r="H24" s="7"/>
      <c r="I24" s="7"/>
      <c r="J24" s="10"/>
      <c r="K24" s="7"/>
      <c r="L24" s="7"/>
      <c r="M24" s="265"/>
      <c r="N24" s="265"/>
      <c r="O24" s="265"/>
      <c r="P24" s="265"/>
      <c r="Q24" s="265"/>
      <c r="R24" s="265"/>
    </row>
    <row r="25" spans="1:18" ht="18.75" thickBot="1">
      <c r="B25" s="273" t="s">
        <v>269</v>
      </c>
      <c r="C25" s="274"/>
      <c r="D25" s="275"/>
      <c r="E25" s="14" t="s">
        <v>265</v>
      </c>
      <c r="F25" s="7"/>
      <c r="G25" s="7"/>
      <c r="H25" s="7"/>
      <c r="I25" s="7"/>
      <c r="J25" s="10"/>
      <c r="K25" s="7"/>
      <c r="L25" s="7"/>
      <c r="M25" s="265"/>
      <c r="N25" s="265"/>
      <c r="O25" s="265"/>
      <c r="P25" s="265"/>
      <c r="Q25" s="265"/>
      <c r="R25" s="265"/>
    </row>
    <row r="26" spans="1:18">
      <c r="A26" s="7"/>
      <c r="B26" s="18" t="s">
        <v>275</v>
      </c>
      <c r="E26" s="7"/>
      <c r="F26" s="7"/>
      <c r="G26" s="7"/>
      <c r="H26" s="7"/>
      <c r="I26" s="7"/>
      <c r="J26" s="10"/>
      <c r="K26" s="7"/>
      <c r="L26" s="7"/>
      <c r="M26" s="7"/>
      <c r="N26" s="7"/>
      <c r="O26" s="7"/>
    </row>
    <row r="27" spans="1:18">
      <c r="A27" s="7"/>
      <c r="B27" s="17" t="s">
        <v>276</v>
      </c>
      <c r="E27" s="7"/>
      <c r="F27" s="7"/>
      <c r="G27" s="7"/>
      <c r="H27" s="7"/>
      <c r="I27" s="7"/>
      <c r="J27" s="10"/>
      <c r="K27" s="7"/>
      <c r="L27" s="7"/>
      <c r="M27" s="7"/>
      <c r="N27" s="7"/>
      <c r="O27" s="7"/>
    </row>
    <row r="28" spans="1:18">
      <c r="A28" s="7"/>
      <c r="B28" s="17" t="s">
        <v>277</v>
      </c>
      <c r="E28" s="7"/>
      <c r="F28" s="7"/>
      <c r="G28" s="7"/>
      <c r="H28" s="7"/>
      <c r="I28" s="7"/>
      <c r="J28" s="10"/>
      <c r="K28" s="7"/>
      <c r="L28" s="7"/>
      <c r="M28" s="7"/>
      <c r="N28" s="7"/>
      <c r="O28" s="7"/>
    </row>
    <row r="29" spans="1:18">
      <c r="A29" s="7"/>
      <c r="B29" s="17" t="s">
        <v>278</v>
      </c>
      <c r="E29" s="7"/>
      <c r="F29" s="7"/>
      <c r="G29" s="7"/>
      <c r="H29" s="7"/>
      <c r="I29" s="7"/>
      <c r="J29" s="10"/>
      <c r="K29" s="7"/>
      <c r="L29" s="7"/>
      <c r="M29" s="7"/>
      <c r="N29" s="7"/>
      <c r="O29" s="7"/>
    </row>
    <row r="30" spans="1:18">
      <c r="A30" s="7"/>
      <c r="B30" s="17" t="s">
        <v>279</v>
      </c>
      <c r="E30" s="7"/>
      <c r="F30" s="7"/>
      <c r="G30" s="7"/>
      <c r="H30" s="7"/>
      <c r="I30" s="7"/>
      <c r="J30" s="10"/>
      <c r="K30" s="7"/>
      <c r="L30" s="7"/>
      <c r="M30" s="7"/>
      <c r="N30" s="7"/>
      <c r="O30" s="7"/>
    </row>
    <row r="31" spans="1:18" s="81" customFormat="1">
      <c r="A31" s="7"/>
      <c r="B31" s="81" t="s">
        <v>1202</v>
      </c>
      <c r="E31" s="7"/>
      <c r="F31" s="7"/>
      <c r="G31" s="7"/>
      <c r="H31" s="7"/>
      <c r="I31" s="7"/>
      <c r="J31" s="10"/>
      <c r="K31" s="7"/>
      <c r="L31" s="7"/>
      <c r="M31" s="7"/>
      <c r="N31" s="7"/>
      <c r="O31" s="7"/>
    </row>
    <row r="32" spans="1:18">
      <c r="A32" s="7"/>
      <c r="B32" s="17" t="s">
        <v>280</v>
      </c>
      <c r="E32" s="7"/>
      <c r="F32" s="7"/>
      <c r="G32" s="7"/>
      <c r="H32" s="7"/>
      <c r="I32" s="7"/>
      <c r="J32" s="10"/>
      <c r="K32" s="7"/>
      <c r="L32" s="7"/>
      <c r="M32" s="7"/>
      <c r="N32" s="7"/>
      <c r="O32" s="7"/>
    </row>
    <row r="33" spans="1:16">
      <c r="A33" s="7"/>
      <c r="B33" s="17"/>
      <c r="E33" s="7"/>
      <c r="F33" s="7"/>
      <c r="G33" s="7"/>
      <c r="H33" s="7"/>
      <c r="I33" s="7"/>
      <c r="J33" s="10"/>
      <c r="K33" s="7"/>
      <c r="L33" s="7"/>
      <c r="M33" s="7"/>
      <c r="N33" s="7"/>
      <c r="O33" s="7"/>
    </row>
    <row r="34" spans="1:16">
      <c r="A34" s="7"/>
      <c r="B34" s="17"/>
      <c r="E34" s="7"/>
      <c r="F34" s="7"/>
      <c r="G34" s="7"/>
      <c r="H34" s="7"/>
      <c r="I34" s="7"/>
      <c r="J34" s="10"/>
      <c r="K34" s="7"/>
      <c r="L34" s="7"/>
      <c r="M34" s="7"/>
      <c r="N34" s="7"/>
      <c r="O34" s="7"/>
    </row>
    <row r="35" spans="1:16">
      <c r="A35" s="7"/>
      <c r="E35" s="7"/>
      <c r="F35" s="7"/>
      <c r="G35" s="7"/>
      <c r="H35" s="7"/>
      <c r="I35" s="7"/>
      <c r="J35" s="10"/>
      <c r="K35" s="7"/>
      <c r="L35" s="7"/>
      <c r="M35" s="7"/>
      <c r="N35" s="7"/>
      <c r="O35" s="7"/>
    </row>
    <row r="36" spans="1:16">
      <c r="A36" s="7"/>
      <c r="E36" s="7"/>
      <c r="F36" s="7"/>
      <c r="G36" s="7"/>
      <c r="H36" s="7"/>
      <c r="I36" s="7"/>
      <c r="J36" s="10"/>
      <c r="K36" s="7"/>
      <c r="L36" s="7"/>
      <c r="M36" s="7"/>
      <c r="N36" s="7"/>
      <c r="O36" s="7"/>
    </row>
    <row r="37" spans="1:16">
      <c r="A37" s="7"/>
      <c r="E37" s="7"/>
      <c r="F37" s="7"/>
      <c r="G37" s="7"/>
      <c r="H37" s="7"/>
      <c r="I37" s="7"/>
      <c r="J37" s="10"/>
      <c r="K37" s="7"/>
      <c r="L37" s="7"/>
      <c r="M37" s="7"/>
      <c r="N37" s="7"/>
      <c r="O37" s="7"/>
    </row>
    <row r="38" spans="1:16">
      <c r="A38" s="7"/>
      <c r="E38" s="7"/>
      <c r="F38" s="7"/>
      <c r="G38" s="7"/>
      <c r="H38" s="7"/>
      <c r="I38" s="7"/>
      <c r="J38" s="10"/>
      <c r="K38" s="7"/>
      <c r="L38" s="7"/>
      <c r="M38" s="7"/>
      <c r="N38" s="7"/>
      <c r="O38" s="7"/>
    </row>
    <row r="39" spans="1:16">
      <c r="A39" s="7"/>
      <c r="E39" s="7"/>
      <c r="F39" s="7"/>
      <c r="G39" s="7"/>
      <c r="H39" s="7"/>
      <c r="I39" s="7"/>
      <c r="J39" s="10"/>
      <c r="K39" s="7"/>
      <c r="L39" s="7"/>
      <c r="M39" s="7"/>
      <c r="N39" s="7"/>
      <c r="O39" s="7"/>
    </row>
    <row r="40" spans="1:16">
      <c r="A40" s="7"/>
      <c r="E40" s="7"/>
      <c r="F40" s="7"/>
      <c r="G40" s="7"/>
      <c r="H40" s="7"/>
      <c r="I40" s="7"/>
      <c r="J40" s="10"/>
      <c r="K40" s="7"/>
      <c r="L40" s="7"/>
      <c r="M40" s="7"/>
      <c r="N40" s="7"/>
      <c r="O40" s="7"/>
    </row>
    <row r="41" spans="1:16">
      <c r="A41" s="7"/>
      <c r="E41" s="7"/>
      <c r="F41" s="7"/>
      <c r="G41" s="7"/>
      <c r="H41" s="7"/>
      <c r="I41" s="7"/>
      <c r="J41" s="10"/>
      <c r="K41" s="7"/>
      <c r="L41" s="7"/>
      <c r="M41" s="7"/>
      <c r="N41" s="7"/>
      <c r="O41" s="7"/>
    </row>
    <row r="42" spans="1:16">
      <c r="A42" s="7"/>
      <c r="E42" s="7"/>
      <c r="F42" s="7"/>
      <c r="G42" s="7"/>
      <c r="I42" s="7"/>
      <c r="J42" s="10"/>
      <c r="O42" s="7"/>
      <c r="P42" s="7"/>
    </row>
    <row r="43" spans="1:16">
      <c r="A43" s="7"/>
      <c r="B43" s="7"/>
      <c r="C43" s="7"/>
      <c r="D43" s="7"/>
      <c r="E43" s="7"/>
      <c r="F43" s="7"/>
      <c r="G43" s="7"/>
      <c r="H43" s="7"/>
      <c r="I43" s="7"/>
      <c r="J43" s="10"/>
      <c r="K43" s="7"/>
      <c r="L43" s="7"/>
      <c r="M43" s="7"/>
      <c r="N43" s="7"/>
      <c r="O43" s="7"/>
    </row>
  </sheetData>
  <mergeCells count="17">
    <mergeCell ref="B14:D14"/>
    <mergeCell ref="M9:R25"/>
    <mergeCell ref="B11:D11"/>
    <mergeCell ref="B10:D10"/>
    <mergeCell ref="B7:D7"/>
    <mergeCell ref="B9:D9"/>
    <mergeCell ref="B15:D15"/>
    <mergeCell ref="B13:D13"/>
    <mergeCell ref="B25:D25"/>
    <mergeCell ref="B16:D16"/>
    <mergeCell ref="B17:D17"/>
    <mergeCell ref="B18:D18"/>
    <mergeCell ref="B12:D12"/>
    <mergeCell ref="B19:D19"/>
    <mergeCell ref="B20:D20"/>
    <mergeCell ref="B21:D21"/>
    <mergeCell ref="B22:D22"/>
  </mergeCells>
  <hyperlinks>
    <hyperlink ref="B25:D25" location="'SALE РАСПРОДАЖА'!A1" tooltip="Нажать для перехода к прайсу SALE" display="SALE РАСПРОДАЖА ! ! !"/>
    <hyperlink ref="B18:D18" location="'BOSCH PRO'!A1" tooltip="Нажать для перехода к прайсу BOSCH PRO" display="&gt;&gt; BOSCH PRO &lt;&lt;"/>
    <hyperlink ref="B11" location="'Оборудование Pulsar'!A1" display="Оборудование Pulsar НОВИНКА!!! "/>
    <hyperlink ref="B17:D17" location="'BOSCH DIY'!A1" tooltip="Нажать для перехода к прайсу BOSCH DIY" display="&gt;&gt; BOSCH DIY &lt;&lt;"/>
    <hyperlink ref="B11:D11" location="LEICA!A1" tooltip="Нажать для перехода к прайсу Leica" display="&gt;&gt; LEICA &lt;&lt;"/>
    <hyperlink ref="B12:D12" location="BMI!A1" tooltip="Нажать для перехода к прайсу BMI" display="&gt;&gt; BMI (Германия) &lt;&lt;"/>
    <hyperlink ref="B15:D15" location="NESTLE!A1" tooltip="Нажать для перехода к прайсу NESTLE" display="&gt;&gt; NESTLE (Германия) &lt;&lt;"/>
    <hyperlink ref="B10:D10" location="RGK!A1" tooltip="Нажать для перехода к прайсу RGK" display="&gt;&gt; RGK &lt;&lt;"/>
    <hyperlink ref="B16:D16" location="NEDO!A1" tooltip="Нажать для перехода к прайсу NEDO" display="&gt;&gt;  NEDO (Германия)  &lt;&lt;"/>
    <hyperlink ref="B19:D19" location="STABILA!A1" tooltip="Нажать для перехода к прайсу STABILA" display="&gt;&gt;  STABILA"/>
    <hyperlink ref="B13:D13" location="AMO!R1C1" tooltip="Нажать для перехода к прайсу BMI" display="&gt;&gt;  AMO"/>
    <hyperlink ref="B21:D21" location="LOWRANCE!A1" tooltip="Нажать для перехода к прайсу BOSCH PRO" display="&gt;&gt;  LOWRANCE"/>
    <hyperlink ref="B20:D20" location="GARMIN!A1" tooltip="Нажать для перехода к прайсу BOSCH DIY" display="&gt;&gt;  GARMIN"/>
    <hyperlink ref="B22:D22" location="SIMRAD!A1" tooltip="Нажать для перехода к прайсу STABILA" display="&gt;&gt;  SIMRAD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>
    <tabColor rgb="FFFF0000"/>
  </sheetPr>
  <dimension ref="A1:N414"/>
  <sheetViews>
    <sheetView showGridLines="0" workbookViewId="0">
      <pane ySplit="3" topLeftCell="A76" activePane="bottomLeft" state="frozen"/>
      <selection pane="bottomLeft" activeCell="A107" sqref="A107:A109"/>
    </sheetView>
  </sheetViews>
  <sheetFormatPr defaultColWidth="38.42578125" defaultRowHeight="15"/>
  <cols>
    <col min="1" max="1" width="17.140625" style="84" customWidth="1"/>
    <col min="2" max="2" width="17.140625" style="118" customWidth="1"/>
    <col min="3" max="3" width="43.140625" style="84" customWidth="1"/>
    <col min="4" max="4" width="42.42578125" style="84" customWidth="1"/>
    <col min="5" max="5" width="10.7109375" style="127" customWidth="1"/>
    <col min="6" max="8" width="10.7109375" style="85" customWidth="1"/>
    <col min="9" max="9" width="10.7109375" style="129" customWidth="1"/>
    <col min="10" max="10" width="10.7109375" style="164" customWidth="1"/>
    <col min="11" max="11" width="14.5703125" style="85" bestFit="1" customWidth="1"/>
    <col min="12" max="12" width="10.7109375" customWidth="1"/>
    <col min="13" max="13" width="13.5703125" hidden="1" customWidth="1"/>
  </cols>
  <sheetData>
    <row r="1" spans="1:14" s="7" customFormat="1" ht="39" customHeight="1">
      <c r="A1" s="110"/>
      <c r="B1" s="105"/>
      <c r="E1" s="106"/>
      <c r="F1" s="119"/>
      <c r="G1" s="119"/>
      <c r="H1" s="131"/>
      <c r="I1" s="120"/>
      <c r="J1" s="163"/>
    </row>
    <row r="2" spans="1:14" s="83" customFormat="1" ht="31.5" customHeight="1">
      <c r="A2" s="113"/>
      <c r="B2" s="113"/>
      <c r="C2" s="190" t="s">
        <v>1816</v>
      </c>
      <c r="D2" s="114"/>
      <c r="E2" s="115" t="s">
        <v>454</v>
      </c>
      <c r="F2" s="121"/>
      <c r="G2" s="115" t="s">
        <v>3</v>
      </c>
      <c r="H2" s="132"/>
      <c r="I2" s="122"/>
      <c r="J2" s="115" t="s">
        <v>903</v>
      </c>
      <c r="K2" s="116"/>
      <c r="L2" s="116"/>
    </row>
    <row r="3" spans="1:14" s="82" customFormat="1">
      <c r="A3" s="111" t="s">
        <v>2</v>
      </c>
      <c r="B3" s="117" t="s">
        <v>464</v>
      </c>
      <c r="C3" s="111" t="s">
        <v>0</v>
      </c>
      <c r="D3" s="111" t="s">
        <v>1</v>
      </c>
      <c r="E3" s="112" t="s">
        <v>461</v>
      </c>
      <c r="F3" s="123" t="s">
        <v>233</v>
      </c>
      <c r="G3" s="161" t="s">
        <v>462</v>
      </c>
      <c r="H3" s="123" t="s">
        <v>4</v>
      </c>
      <c r="I3" s="123" t="s">
        <v>233</v>
      </c>
      <c r="J3" s="161" t="s">
        <v>463</v>
      </c>
      <c r="K3" s="111" t="s">
        <v>843</v>
      </c>
      <c r="L3" s="111" t="s">
        <v>9</v>
      </c>
    </row>
    <row r="4" spans="1:14" s="82" customFormat="1" ht="21">
      <c r="A4" s="140"/>
      <c r="B4" s="140"/>
      <c r="C4" s="141" t="s">
        <v>1194</v>
      </c>
      <c r="D4" s="141"/>
      <c r="E4" s="142"/>
      <c r="F4" s="143"/>
      <c r="G4" s="162"/>
      <c r="H4" s="144"/>
      <c r="I4" s="143"/>
      <c r="J4" s="162"/>
      <c r="K4" s="145"/>
      <c r="L4" s="146"/>
      <c r="M4" s="166"/>
    </row>
    <row r="5" spans="1:14">
      <c r="A5" s="158">
        <v>774888</v>
      </c>
      <c r="B5" s="158" t="s">
        <v>465</v>
      </c>
      <c r="C5" s="135" t="s">
        <v>833</v>
      </c>
      <c r="D5" s="135" t="s">
        <v>1630</v>
      </c>
      <c r="E5" s="242">
        <v>285</v>
      </c>
      <c r="F5" s="157">
        <v>0.2</v>
      </c>
      <c r="G5" s="242">
        <f>E5*(100%-F5)</f>
        <v>228</v>
      </c>
      <c r="H5" s="167" t="s">
        <v>22</v>
      </c>
      <c r="I5" s="157">
        <v>0.3</v>
      </c>
      <c r="J5" s="242">
        <f t="shared" ref="J5:J20" si="0">E5*(100%-I5)</f>
        <v>199.5</v>
      </c>
      <c r="K5" s="168" t="str">
        <f>HYPERLINK(Таблица2[[#This Row],[Столбец11]],"Ссылка на сайт")</f>
        <v>Ссылка на сайт</v>
      </c>
      <c r="L5" s="169" t="s">
        <v>11</v>
      </c>
      <c r="M5" s="90" t="s">
        <v>1171</v>
      </c>
      <c r="N5" s="191"/>
    </row>
    <row r="6" spans="1:14">
      <c r="A6" s="96">
        <v>774895</v>
      </c>
      <c r="B6" s="96" t="s">
        <v>466</v>
      </c>
      <c r="C6" s="134" t="s">
        <v>339</v>
      </c>
      <c r="D6" s="135" t="s">
        <v>1207</v>
      </c>
      <c r="E6" s="242">
        <v>575</v>
      </c>
      <c r="F6" s="126">
        <v>0.2</v>
      </c>
      <c r="G6" s="242">
        <f t="shared" ref="G6:G20" si="1">E6*(100%-F6)</f>
        <v>460</v>
      </c>
      <c r="H6" s="133" t="s">
        <v>22</v>
      </c>
      <c r="I6" s="126">
        <v>0.3</v>
      </c>
      <c r="J6" s="242">
        <f t="shared" si="0"/>
        <v>402.5</v>
      </c>
      <c r="K6" s="136" t="str">
        <f>HYPERLINK(Таблица2[[#This Row],[Столбец11]],"Ссылка на сайт")</f>
        <v>Ссылка на сайт</v>
      </c>
      <c r="L6" s="98" t="s">
        <v>12</v>
      </c>
      <c r="M6" s="90" t="s">
        <v>1175</v>
      </c>
      <c r="N6" s="191"/>
    </row>
    <row r="7" spans="1:14">
      <c r="A7" s="96">
        <v>774901</v>
      </c>
      <c r="B7" s="96" t="s">
        <v>467</v>
      </c>
      <c r="C7" s="134" t="s">
        <v>340</v>
      </c>
      <c r="D7" s="135" t="s">
        <v>1208</v>
      </c>
      <c r="E7" s="242">
        <v>740</v>
      </c>
      <c r="F7" s="126">
        <v>0.2</v>
      </c>
      <c r="G7" s="242">
        <f t="shared" si="1"/>
        <v>592</v>
      </c>
      <c r="H7" s="133" t="s">
        <v>22</v>
      </c>
      <c r="I7" s="126">
        <v>0.3</v>
      </c>
      <c r="J7" s="242">
        <f t="shared" si="0"/>
        <v>518</v>
      </c>
      <c r="K7" s="136" t="str">
        <f>HYPERLINK(Таблица2[[#This Row],[Столбец11]],"Ссылка на сайт")</f>
        <v>Ссылка на сайт</v>
      </c>
      <c r="L7" s="98" t="s">
        <v>12</v>
      </c>
      <c r="M7" s="90" t="s">
        <v>1178</v>
      </c>
      <c r="N7" s="191"/>
    </row>
    <row r="8" spans="1:14">
      <c r="A8" s="96">
        <v>774918</v>
      </c>
      <c r="B8" s="96" t="s">
        <v>468</v>
      </c>
      <c r="C8" s="134" t="s">
        <v>341</v>
      </c>
      <c r="D8" s="135" t="s">
        <v>1631</v>
      </c>
      <c r="E8" s="242">
        <v>1700</v>
      </c>
      <c r="F8" s="126">
        <v>0.2</v>
      </c>
      <c r="G8" s="242">
        <f t="shared" si="1"/>
        <v>1360</v>
      </c>
      <c r="H8" s="133" t="s">
        <v>22</v>
      </c>
      <c r="I8" s="126">
        <v>0.3000000000000001</v>
      </c>
      <c r="J8" s="242">
        <f t="shared" si="0"/>
        <v>1190</v>
      </c>
      <c r="K8" s="136" t="str">
        <f>HYPERLINK(Таблица2[[#This Row],[Столбец11]],"Ссылка на сайт")</f>
        <v>Ссылка на сайт</v>
      </c>
      <c r="L8" s="98" t="s">
        <v>12</v>
      </c>
      <c r="M8" s="90" t="s">
        <v>1179</v>
      </c>
      <c r="N8" s="191"/>
    </row>
    <row r="9" spans="1:14">
      <c r="A9" s="96">
        <v>774925</v>
      </c>
      <c r="B9" s="96" t="s">
        <v>469</v>
      </c>
      <c r="C9" s="134" t="s">
        <v>342</v>
      </c>
      <c r="D9" s="135" t="s">
        <v>1623</v>
      </c>
      <c r="E9" s="242">
        <v>2400</v>
      </c>
      <c r="F9" s="126">
        <v>0.2</v>
      </c>
      <c r="G9" s="242">
        <f t="shared" si="1"/>
        <v>1920</v>
      </c>
      <c r="H9" s="133" t="s">
        <v>22</v>
      </c>
      <c r="I9" s="126">
        <v>0.3</v>
      </c>
      <c r="J9" s="242">
        <f t="shared" si="0"/>
        <v>1680</v>
      </c>
      <c r="K9" s="136" t="str">
        <f>HYPERLINK(Таблица2[[#This Row],[Столбец11]],"Ссылка на сайт")</f>
        <v>Ссылка на сайт</v>
      </c>
      <c r="L9" s="98" t="s">
        <v>12</v>
      </c>
      <c r="M9" s="90" t="s">
        <v>1180</v>
      </c>
      <c r="N9" s="191"/>
    </row>
    <row r="10" spans="1:14">
      <c r="A10" s="96">
        <v>4610011872839</v>
      </c>
      <c r="B10" s="96" t="s">
        <v>470</v>
      </c>
      <c r="C10" s="134" t="s">
        <v>343</v>
      </c>
      <c r="D10" s="135" t="s">
        <v>1624</v>
      </c>
      <c r="E10" s="242">
        <v>3000</v>
      </c>
      <c r="F10" s="126">
        <v>0.2</v>
      </c>
      <c r="G10" s="242">
        <f t="shared" si="1"/>
        <v>2400</v>
      </c>
      <c r="H10" s="133" t="s">
        <v>22</v>
      </c>
      <c r="I10" s="126">
        <v>0.3</v>
      </c>
      <c r="J10" s="242">
        <f t="shared" si="0"/>
        <v>2100</v>
      </c>
      <c r="K10" s="136" t="str">
        <f>HYPERLINK(Таблица2[[#This Row],[Столбец11]],"Ссылка на сайт")</f>
        <v>Ссылка на сайт</v>
      </c>
      <c r="L10" s="98" t="s">
        <v>12</v>
      </c>
      <c r="M10" s="90" t="s">
        <v>1181</v>
      </c>
      <c r="N10" s="191"/>
    </row>
    <row r="11" spans="1:14">
      <c r="A11" s="96">
        <v>776943</v>
      </c>
      <c r="B11" s="96" t="s">
        <v>471</v>
      </c>
      <c r="C11" s="134" t="s">
        <v>831</v>
      </c>
      <c r="D11" s="135" t="s">
        <v>1625</v>
      </c>
      <c r="E11" s="242">
        <v>3150</v>
      </c>
      <c r="F11" s="126">
        <v>0.2</v>
      </c>
      <c r="G11" s="242">
        <f t="shared" si="1"/>
        <v>2520</v>
      </c>
      <c r="H11" s="133" t="s">
        <v>22</v>
      </c>
      <c r="I11" s="126">
        <v>0.3000000000000001</v>
      </c>
      <c r="J11" s="242">
        <f t="shared" si="0"/>
        <v>2205</v>
      </c>
      <c r="K11" s="136" t="str">
        <f>HYPERLINK(Таблица2[[#This Row],[Столбец11]],"Ссылка на сайт")</f>
        <v>Ссылка на сайт</v>
      </c>
      <c r="L11" s="98" t="s">
        <v>12</v>
      </c>
      <c r="M11" s="90" t="s">
        <v>1176</v>
      </c>
      <c r="N11" s="191"/>
    </row>
    <row r="12" spans="1:14">
      <c r="A12" s="96">
        <v>4610011872822</v>
      </c>
      <c r="B12" s="96" t="s">
        <v>472</v>
      </c>
      <c r="C12" s="134" t="s">
        <v>344</v>
      </c>
      <c r="D12" s="135" t="s">
        <v>1625</v>
      </c>
      <c r="E12" s="242">
        <v>4280</v>
      </c>
      <c r="F12" s="126">
        <v>0.2</v>
      </c>
      <c r="G12" s="242">
        <f t="shared" si="1"/>
        <v>3424</v>
      </c>
      <c r="H12" s="133" t="s">
        <v>22</v>
      </c>
      <c r="I12" s="126">
        <v>0.3</v>
      </c>
      <c r="J12" s="242">
        <f t="shared" si="0"/>
        <v>2996</v>
      </c>
      <c r="K12" s="136" t="str">
        <f>HYPERLINK(Таблица2[[#This Row],[Столбец11]],"Ссылка на сайт")</f>
        <v>Ссылка на сайт</v>
      </c>
      <c r="L12" s="98" t="s">
        <v>12</v>
      </c>
      <c r="M12" s="90" t="s">
        <v>1182</v>
      </c>
      <c r="N12" s="191"/>
    </row>
    <row r="13" spans="1:14">
      <c r="A13" s="96">
        <v>4610011872846</v>
      </c>
      <c r="B13" s="96" t="s">
        <v>473</v>
      </c>
      <c r="C13" s="134" t="s">
        <v>345</v>
      </c>
      <c r="D13" s="135" t="s">
        <v>1626</v>
      </c>
      <c r="E13" s="242">
        <v>7120</v>
      </c>
      <c r="F13" s="126">
        <v>0.2</v>
      </c>
      <c r="G13" s="242">
        <f>E13*(100%-F13)</f>
        <v>5696</v>
      </c>
      <c r="H13" s="133" t="s">
        <v>22</v>
      </c>
      <c r="I13" s="126">
        <v>0.3</v>
      </c>
      <c r="J13" s="242">
        <f t="shared" si="0"/>
        <v>4984</v>
      </c>
      <c r="K13" s="136" t="str">
        <f>HYPERLINK(Таблица2[[#This Row],[Столбец11]],"Ссылка на сайт")</f>
        <v>Ссылка на сайт</v>
      </c>
      <c r="L13" s="98" t="s">
        <v>12</v>
      </c>
      <c r="M13" s="90" t="s">
        <v>1183</v>
      </c>
      <c r="N13" s="191"/>
    </row>
    <row r="14" spans="1:14">
      <c r="A14" s="96">
        <v>776912</v>
      </c>
      <c r="B14" s="96" t="s">
        <v>474</v>
      </c>
      <c r="C14" s="134" t="s">
        <v>406</v>
      </c>
      <c r="D14" s="135" t="s">
        <v>1627</v>
      </c>
      <c r="E14" s="242">
        <v>470</v>
      </c>
      <c r="F14" s="126">
        <v>0.2</v>
      </c>
      <c r="G14" s="242">
        <f t="shared" si="1"/>
        <v>376</v>
      </c>
      <c r="H14" s="133" t="s">
        <v>22</v>
      </c>
      <c r="I14" s="126">
        <v>0.3</v>
      </c>
      <c r="J14" s="242">
        <f t="shared" si="0"/>
        <v>329</v>
      </c>
      <c r="K14" s="136" t="str">
        <f>HYPERLINK(Таблица2[[#This Row],[Столбец11]],"Ссылка на сайт")</f>
        <v>Ссылка на сайт</v>
      </c>
      <c r="L14" s="98" t="s">
        <v>12</v>
      </c>
      <c r="M14" s="90" t="s">
        <v>1174</v>
      </c>
      <c r="N14" s="191"/>
    </row>
    <row r="15" spans="1:14">
      <c r="A15" s="96">
        <v>776929</v>
      </c>
      <c r="B15" s="96" t="s">
        <v>475</v>
      </c>
      <c r="C15" s="134" t="s">
        <v>405</v>
      </c>
      <c r="D15" s="135" t="s">
        <v>1628</v>
      </c>
      <c r="E15" s="242">
        <v>720</v>
      </c>
      <c r="F15" s="126">
        <v>0.2</v>
      </c>
      <c r="G15" s="242">
        <f t="shared" si="1"/>
        <v>576</v>
      </c>
      <c r="H15" s="133" t="s">
        <v>22</v>
      </c>
      <c r="I15" s="126">
        <v>0.3</v>
      </c>
      <c r="J15" s="242">
        <f t="shared" si="0"/>
        <v>503.99999999999994</v>
      </c>
      <c r="K15" s="136" t="str">
        <f>HYPERLINK(Таблица2[[#This Row],[Столбец11]],"Ссылка на сайт")</f>
        <v>Ссылка на сайт</v>
      </c>
      <c r="L15" s="98" t="s">
        <v>12</v>
      </c>
      <c r="M15" s="90" t="s">
        <v>1173</v>
      </c>
      <c r="N15" s="191"/>
    </row>
    <row r="16" spans="1:14">
      <c r="A16" s="96">
        <v>776936</v>
      </c>
      <c r="B16" s="96" t="s">
        <v>476</v>
      </c>
      <c r="C16" s="134" t="s">
        <v>404</v>
      </c>
      <c r="D16" s="135" t="s">
        <v>1629</v>
      </c>
      <c r="E16" s="242">
        <v>1375</v>
      </c>
      <c r="F16" s="126">
        <v>0.2</v>
      </c>
      <c r="G16" s="242">
        <f t="shared" si="1"/>
        <v>1100</v>
      </c>
      <c r="H16" s="133" t="s">
        <v>22</v>
      </c>
      <c r="I16" s="126">
        <v>0.3</v>
      </c>
      <c r="J16" s="242">
        <f t="shared" si="0"/>
        <v>962.49999999999989</v>
      </c>
      <c r="K16" s="136" t="str">
        <f>HYPERLINK(Таблица2[[#This Row],[Столбец11]],"Ссылка на сайт")</f>
        <v>Ссылка на сайт</v>
      </c>
      <c r="L16" s="98" t="s">
        <v>12</v>
      </c>
      <c r="M16" s="90" t="s">
        <v>1172</v>
      </c>
      <c r="N16" s="191"/>
    </row>
    <row r="17" spans="1:14">
      <c r="A17" s="96">
        <v>776950</v>
      </c>
      <c r="B17" s="96" t="s">
        <v>477</v>
      </c>
      <c r="C17" s="134" t="s">
        <v>832</v>
      </c>
      <c r="D17" s="135" t="s">
        <v>1207</v>
      </c>
      <c r="E17" s="242">
        <v>315</v>
      </c>
      <c r="F17" s="126">
        <v>0.19999999999999993</v>
      </c>
      <c r="G17" s="242">
        <f t="shared" si="1"/>
        <v>252</v>
      </c>
      <c r="H17" s="133" t="s">
        <v>22</v>
      </c>
      <c r="I17" s="126">
        <v>0.30000000000000004</v>
      </c>
      <c r="J17" s="242">
        <f t="shared" si="0"/>
        <v>220.5</v>
      </c>
      <c r="K17" s="136" t="str">
        <f>HYPERLINK(Таблица2[[#This Row],[Столбец11]],"Ссылка на сайт")</f>
        <v>Ссылка на сайт</v>
      </c>
      <c r="L17" s="169" t="s">
        <v>11</v>
      </c>
      <c r="M17" s="90" t="s">
        <v>1177</v>
      </c>
      <c r="N17" s="191"/>
    </row>
    <row r="18" spans="1:14" s="81" customFormat="1">
      <c r="A18" s="96">
        <v>778473</v>
      </c>
      <c r="B18" s="96" t="s">
        <v>1648</v>
      </c>
      <c r="C18" s="134" t="s">
        <v>1650</v>
      </c>
      <c r="D18" s="135" t="s">
        <v>1207</v>
      </c>
      <c r="E18" s="242">
        <v>1100</v>
      </c>
      <c r="F18" s="126">
        <v>0.2</v>
      </c>
      <c r="G18" s="242">
        <f t="shared" si="1"/>
        <v>880</v>
      </c>
      <c r="H18" s="133" t="s">
        <v>22</v>
      </c>
      <c r="I18" s="126">
        <v>0.3</v>
      </c>
      <c r="J18" s="242">
        <f t="shared" si="0"/>
        <v>770</v>
      </c>
      <c r="K18" s="136"/>
      <c r="L18" s="98" t="s">
        <v>12</v>
      </c>
      <c r="M18" s="90"/>
      <c r="N18" s="191"/>
    </row>
    <row r="19" spans="1:14" s="81" customFormat="1">
      <c r="A19" s="96">
        <v>778480</v>
      </c>
      <c r="B19" s="96" t="s">
        <v>1649</v>
      </c>
      <c r="C19" s="134" t="s">
        <v>1652</v>
      </c>
      <c r="D19" s="135" t="s">
        <v>1207</v>
      </c>
      <c r="E19" s="242">
        <v>1980</v>
      </c>
      <c r="F19" s="126">
        <v>0.2</v>
      </c>
      <c r="G19" s="242">
        <f t="shared" si="1"/>
        <v>1584</v>
      </c>
      <c r="H19" s="133" t="s">
        <v>22</v>
      </c>
      <c r="I19" s="126">
        <v>0.3</v>
      </c>
      <c r="J19" s="242">
        <f t="shared" si="0"/>
        <v>1386</v>
      </c>
      <c r="K19" s="136"/>
      <c r="L19" s="98" t="s">
        <v>12</v>
      </c>
      <c r="M19" s="90"/>
      <c r="N19" s="191"/>
    </row>
    <row r="20" spans="1:14" s="81" customFormat="1">
      <c r="A20" s="96">
        <v>778466</v>
      </c>
      <c r="B20" s="96" t="s">
        <v>1647</v>
      </c>
      <c r="C20" s="134" t="s">
        <v>1651</v>
      </c>
      <c r="D20" s="135" t="s">
        <v>1207</v>
      </c>
      <c r="E20" s="242">
        <v>580</v>
      </c>
      <c r="F20" s="126">
        <v>0.2</v>
      </c>
      <c r="G20" s="242">
        <f t="shared" si="1"/>
        <v>464</v>
      </c>
      <c r="H20" s="133" t="s">
        <v>22</v>
      </c>
      <c r="I20" s="126">
        <v>0.3</v>
      </c>
      <c r="J20" s="242">
        <f t="shared" si="0"/>
        <v>406</v>
      </c>
      <c r="K20" s="136"/>
      <c r="L20" s="98" t="s">
        <v>12</v>
      </c>
      <c r="M20" s="90"/>
      <c r="N20" s="191"/>
    </row>
    <row r="21" spans="1:14">
      <c r="A21" s="95"/>
      <c r="B21" s="96"/>
      <c r="C21" s="97" t="s">
        <v>315</v>
      </c>
      <c r="D21" s="135"/>
      <c r="E21" s="244"/>
      <c r="F21" s="126"/>
      <c r="G21" s="245"/>
      <c r="H21" s="133"/>
      <c r="I21" s="126"/>
      <c r="J21" s="245"/>
      <c r="K21" s="136"/>
      <c r="L21" s="98"/>
      <c r="M21" s="90" t="e">
        <v>#N/A</v>
      </c>
      <c r="N21" s="191"/>
    </row>
    <row r="22" spans="1:14" s="82" customFormat="1" ht="21">
      <c r="A22" s="140"/>
      <c r="B22" s="140"/>
      <c r="C22" s="170" t="s">
        <v>221</v>
      </c>
      <c r="D22" s="135"/>
      <c r="E22" s="142">
        <v>0</v>
      </c>
      <c r="F22" s="143"/>
      <c r="G22" s="162"/>
      <c r="H22" s="144"/>
      <c r="I22" s="143"/>
      <c r="J22" s="162"/>
      <c r="K22" s="145"/>
      <c r="L22" s="146"/>
      <c r="M22" s="166"/>
      <c r="N22" s="191"/>
    </row>
    <row r="23" spans="1:14">
      <c r="A23" s="96">
        <v>778206</v>
      </c>
      <c r="B23" s="96" t="s">
        <v>478</v>
      </c>
      <c r="C23" s="134" t="s">
        <v>439</v>
      </c>
      <c r="D23" s="135" t="s">
        <v>1225</v>
      </c>
      <c r="E23" s="242">
        <v>2740</v>
      </c>
      <c r="F23" s="126">
        <v>0.2</v>
      </c>
      <c r="G23" s="242">
        <f t="shared" ref="G23:G34" si="2">E23*(100%-F23)</f>
        <v>2192</v>
      </c>
      <c r="H23" s="133" t="s">
        <v>22</v>
      </c>
      <c r="I23" s="126">
        <v>0.3</v>
      </c>
      <c r="J23" s="242">
        <f t="shared" ref="J23:J34" si="3">E23*(100%-I23)</f>
        <v>1917.9999999999998</v>
      </c>
      <c r="K23" s="136" t="str">
        <f>HYPERLINK(Таблица2[[#This Row],[Столбец11]],"Ссылка на сайт")</f>
        <v>Ссылка на сайт</v>
      </c>
      <c r="L23" s="98" t="s">
        <v>11</v>
      </c>
      <c r="M23" s="90" t="s">
        <v>1191</v>
      </c>
      <c r="N23" s="191"/>
    </row>
    <row r="24" spans="1:14">
      <c r="A24" s="96">
        <v>775359</v>
      </c>
      <c r="B24" s="96" t="s">
        <v>479</v>
      </c>
      <c r="C24" s="134" t="s">
        <v>292</v>
      </c>
      <c r="D24" s="135" t="s">
        <v>1226</v>
      </c>
      <c r="E24" s="242">
        <v>3700</v>
      </c>
      <c r="F24" s="126">
        <v>0.2</v>
      </c>
      <c r="G24" s="242">
        <f t="shared" si="2"/>
        <v>2960</v>
      </c>
      <c r="H24" s="133" t="s">
        <v>25</v>
      </c>
      <c r="I24" s="126">
        <v>0.3</v>
      </c>
      <c r="J24" s="242">
        <f t="shared" si="3"/>
        <v>2590</v>
      </c>
      <c r="K24" s="136" t="str">
        <f>HYPERLINK(Таблица2[[#This Row],[Столбец11]],"Ссылка на сайт")</f>
        <v>Ссылка на сайт</v>
      </c>
      <c r="L24" s="98" t="s">
        <v>11</v>
      </c>
      <c r="M24" s="90" t="s">
        <v>1189</v>
      </c>
      <c r="N24" s="191"/>
    </row>
    <row r="25" spans="1:14">
      <c r="A25" s="96">
        <v>4610011873973</v>
      </c>
      <c r="B25" s="96" t="s">
        <v>495</v>
      </c>
      <c r="C25" s="134" t="s">
        <v>37</v>
      </c>
      <c r="D25" s="135" t="s">
        <v>1225</v>
      </c>
      <c r="E25" s="242">
        <v>4000</v>
      </c>
      <c r="F25" s="126">
        <v>0.2</v>
      </c>
      <c r="G25" s="242">
        <f t="shared" si="2"/>
        <v>3200</v>
      </c>
      <c r="H25" s="133" t="s">
        <v>25</v>
      </c>
      <c r="I25" s="126">
        <v>0.3</v>
      </c>
      <c r="J25" s="242">
        <f t="shared" si="3"/>
        <v>2800</v>
      </c>
      <c r="K25" s="136" t="str">
        <f>HYPERLINK(Таблица2[[#This Row],[Столбец11]],"Ссылка на сайт")</f>
        <v>Ссылка на сайт</v>
      </c>
      <c r="L25" s="98" t="s">
        <v>11</v>
      </c>
      <c r="M25" s="90" t="s">
        <v>1184</v>
      </c>
      <c r="N25" s="191"/>
    </row>
    <row r="26" spans="1:14">
      <c r="A26" s="96">
        <v>4610011873966</v>
      </c>
      <c r="B26" s="96" t="s">
        <v>480</v>
      </c>
      <c r="C26" s="134" t="s">
        <v>35</v>
      </c>
      <c r="D26" s="135" t="s">
        <v>1381</v>
      </c>
      <c r="E26" s="242">
        <v>8330</v>
      </c>
      <c r="F26" s="126">
        <v>0.2</v>
      </c>
      <c r="G26" s="242">
        <f t="shared" si="2"/>
        <v>6664</v>
      </c>
      <c r="H26" s="133" t="s">
        <v>25</v>
      </c>
      <c r="I26" s="126">
        <v>0.3</v>
      </c>
      <c r="J26" s="242">
        <f t="shared" si="3"/>
        <v>5831</v>
      </c>
      <c r="K26" s="136" t="str">
        <f>HYPERLINK(Таблица2[[#This Row],[Столбец11]],"Ссылка на сайт")</f>
        <v>Ссылка на сайт</v>
      </c>
      <c r="L26" s="98" t="s">
        <v>10</v>
      </c>
      <c r="M26" s="90" t="s">
        <v>1186</v>
      </c>
      <c r="N26" s="191"/>
    </row>
    <row r="27" spans="1:14">
      <c r="A27" s="96">
        <v>4610011873959</v>
      </c>
      <c r="B27" s="96" t="s">
        <v>496</v>
      </c>
      <c r="C27" s="134" t="s">
        <v>38</v>
      </c>
      <c r="D27" s="135" t="s">
        <v>1226</v>
      </c>
      <c r="E27" s="242">
        <v>8300</v>
      </c>
      <c r="F27" s="126">
        <v>0.2</v>
      </c>
      <c r="G27" s="242">
        <f t="shared" si="2"/>
        <v>6640</v>
      </c>
      <c r="H27" s="133" t="s">
        <v>25</v>
      </c>
      <c r="I27" s="126">
        <v>0.3</v>
      </c>
      <c r="J27" s="242">
        <f t="shared" si="3"/>
        <v>5810</v>
      </c>
      <c r="K27" s="136" t="str">
        <f>HYPERLINK(Таблица2[[#This Row],[Столбец11]],"Ссылка на сайт")</f>
        <v>Ссылка на сайт</v>
      </c>
      <c r="L27" s="98" t="s">
        <v>11</v>
      </c>
      <c r="M27" s="90" t="s">
        <v>1185</v>
      </c>
      <c r="N27" s="191"/>
    </row>
    <row r="28" spans="1:14">
      <c r="A28" s="96">
        <v>4610011873942</v>
      </c>
      <c r="B28" s="96" t="s">
        <v>481</v>
      </c>
      <c r="C28" s="134" t="s">
        <v>36</v>
      </c>
      <c r="D28" s="135" t="s">
        <v>1382</v>
      </c>
      <c r="E28" s="242">
        <v>10850</v>
      </c>
      <c r="F28" s="126">
        <v>0.2</v>
      </c>
      <c r="G28" s="242">
        <f t="shared" si="2"/>
        <v>8680</v>
      </c>
      <c r="H28" s="133" t="s">
        <v>25</v>
      </c>
      <c r="I28" s="126">
        <v>0.3</v>
      </c>
      <c r="J28" s="242">
        <f t="shared" si="3"/>
        <v>7594.9999999999991</v>
      </c>
      <c r="K28" s="136" t="str">
        <f>HYPERLINK(Таблица2[[#This Row],[Столбец11]],"Ссылка на сайт")</f>
        <v>Ссылка на сайт</v>
      </c>
      <c r="L28" s="98" t="s">
        <v>10</v>
      </c>
      <c r="M28" s="90" t="s">
        <v>1187</v>
      </c>
      <c r="N28" s="191"/>
    </row>
    <row r="29" spans="1:14">
      <c r="A29" s="96">
        <v>775380</v>
      </c>
      <c r="B29" s="96" t="s">
        <v>482</v>
      </c>
      <c r="C29" s="134" t="s">
        <v>294</v>
      </c>
      <c r="D29" s="135" t="s">
        <v>1228</v>
      </c>
      <c r="E29" s="242">
        <v>6200</v>
      </c>
      <c r="F29" s="126">
        <v>0.2</v>
      </c>
      <c r="G29" s="242">
        <f t="shared" si="2"/>
        <v>4960</v>
      </c>
      <c r="H29" s="133" t="s">
        <v>25</v>
      </c>
      <c r="I29" s="126">
        <v>0.3</v>
      </c>
      <c r="J29" s="242">
        <f t="shared" si="3"/>
        <v>4340</v>
      </c>
      <c r="K29" s="136" t="str">
        <f>HYPERLINK(Таблица2[[#This Row],[Столбец11]],"Ссылка на сайт")</f>
        <v>Ссылка на сайт</v>
      </c>
      <c r="L29" s="98" t="s">
        <v>10</v>
      </c>
      <c r="M29" s="90" t="s">
        <v>1192</v>
      </c>
      <c r="N29" s="191"/>
    </row>
    <row r="30" spans="1:14">
      <c r="A30" s="96">
        <v>775373</v>
      </c>
      <c r="B30" s="96" t="s">
        <v>483</v>
      </c>
      <c r="C30" s="134" t="s">
        <v>293</v>
      </c>
      <c r="D30" s="135" t="s">
        <v>1229</v>
      </c>
      <c r="E30" s="242">
        <v>6550</v>
      </c>
      <c r="F30" s="126">
        <v>0.2</v>
      </c>
      <c r="G30" s="242">
        <f t="shared" si="2"/>
        <v>5240</v>
      </c>
      <c r="H30" s="133" t="s">
        <v>25</v>
      </c>
      <c r="I30" s="126">
        <v>0.3</v>
      </c>
      <c r="J30" s="242">
        <f t="shared" si="3"/>
        <v>4585</v>
      </c>
      <c r="K30" s="136" t="str">
        <f>HYPERLINK(Таблица2[[#This Row],[Столбец11]],"Ссылка на сайт")</f>
        <v>Ссылка на сайт</v>
      </c>
      <c r="L30" s="98" t="s">
        <v>10</v>
      </c>
      <c r="M30" s="90" t="s">
        <v>1190</v>
      </c>
      <c r="N30" s="191"/>
    </row>
    <row r="31" spans="1:14">
      <c r="A31" s="96">
        <v>775366</v>
      </c>
      <c r="B31" s="96" t="s">
        <v>484</v>
      </c>
      <c r="C31" s="134" t="s">
        <v>295</v>
      </c>
      <c r="D31" s="135" t="s">
        <v>1229</v>
      </c>
      <c r="E31" s="242">
        <v>18600</v>
      </c>
      <c r="F31" s="126">
        <v>0.2</v>
      </c>
      <c r="G31" s="242">
        <f t="shared" si="2"/>
        <v>14880</v>
      </c>
      <c r="H31" s="133" t="s">
        <v>25</v>
      </c>
      <c r="I31" s="126">
        <v>0.3</v>
      </c>
      <c r="J31" s="242">
        <f t="shared" si="3"/>
        <v>13020</v>
      </c>
      <c r="K31" s="136" t="str">
        <f>HYPERLINK(Таблица2[[#This Row],[Столбец11]],"Ссылка на сайт")</f>
        <v>Ссылка на сайт</v>
      </c>
      <c r="L31" s="98" t="s">
        <v>10</v>
      </c>
      <c r="M31" s="90" t="s">
        <v>1188</v>
      </c>
      <c r="N31" s="191"/>
    </row>
    <row r="32" spans="1:14">
      <c r="A32" s="96" t="s">
        <v>20</v>
      </c>
      <c r="B32" s="96" t="s">
        <v>510</v>
      </c>
      <c r="C32" s="134" t="s">
        <v>39</v>
      </c>
      <c r="D32" s="135" t="s">
        <v>1227</v>
      </c>
      <c r="E32" s="242">
        <v>13500</v>
      </c>
      <c r="F32" s="126">
        <v>0.3</v>
      </c>
      <c r="G32" s="242">
        <f t="shared" si="2"/>
        <v>9450</v>
      </c>
      <c r="H32" s="133" t="s">
        <v>26</v>
      </c>
      <c r="I32" s="126">
        <v>0.3</v>
      </c>
      <c r="J32" s="242">
        <f t="shared" si="3"/>
        <v>9450</v>
      </c>
      <c r="K32" s="136"/>
      <c r="L32" s="98" t="s">
        <v>11</v>
      </c>
      <c r="M32" s="90" t="e">
        <v>#N/A</v>
      </c>
      <c r="N32" s="191"/>
    </row>
    <row r="33" spans="1:14">
      <c r="A33" s="96">
        <v>775991</v>
      </c>
      <c r="B33" s="96" t="s">
        <v>485</v>
      </c>
      <c r="C33" s="134" t="s">
        <v>373</v>
      </c>
      <c r="D33" s="135" t="s">
        <v>1622</v>
      </c>
      <c r="E33" s="242">
        <v>750</v>
      </c>
      <c r="F33" s="126">
        <v>0.2</v>
      </c>
      <c r="G33" s="242">
        <f t="shared" si="2"/>
        <v>600</v>
      </c>
      <c r="H33" s="133" t="s">
        <v>25</v>
      </c>
      <c r="I33" s="126">
        <v>0.3</v>
      </c>
      <c r="J33" s="242">
        <f t="shared" si="3"/>
        <v>525</v>
      </c>
      <c r="K33" s="136" t="str">
        <f>HYPERLINK(Таблица2[[#This Row],[Столбец11]],"Ссылка на сайт")</f>
        <v>Ссылка на сайт</v>
      </c>
      <c r="L33" s="98" t="s">
        <v>228</v>
      </c>
      <c r="M33" s="90" t="s">
        <v>1193</v>
      </c>
      <c r="N33" s="191"/>
    </row>
    <row r="34" spans="1:14" s="90" customFormat="1">
      <c r="A34" s="96"/>
      <c r="B34" s="96"/>
      <c r="C34" s="97" t="s">
        <v>284</v>
      </c>
      <c r="D34" s="135"/>
      <c r="E34" s="243">
        <v>2000</v>
      </c>
      <c r="F34" s="126">
        <v>0.22727272727272727</v>
      </c>
      <c r="G34" s="242">
        <f t="shared" si="2"/>
        <v>1545.4545454545455</v>
      </c>
      <c r="H34" s="133"/>
      <c r="I34" s="126">
        <v>0.22727272727272727</v>
      </c>
      <c r="J34" s="242">
        <f t="shared" si="3"/>
        <v>1545.4545454545455</v>
      </c>
      <c r="K34" s="136"/>
      <c r="L34" s="98"/>
      <c r="M34" s="90" t="e">
        <v>#N/A</v>
      </c>
      <c r="N34" s="191"/>
    </row>
    <row r="35" spans="1:14" s="82" customFormat="1" ht="21">
      <c r="A35" s="140"/>
      <c r="B35" s="140"/>
      <c r="C35" s="141" t="s">
        <v>222</v>
      </c>
      <c r="D35" s="135"/>
      <c r="E35" s="142">
        <v>0</v>
      </c>
      <c r="F35" s="143"/>
      <c r="G35" s="162"/>
      <c r="H35" s="144"/>
      <c r="I35" s="143"/>
      <c r="J35" s="162"/>
      <c r="K35" s="145"/>
      <c r="L35" s="146"/>
      <c r="M35" s="166"/>
      <c r="N35" s="191"/>
    </row>
    <row r="36" spans="1:14">
      <c r="A36" s="96">
        <v>4610011873591</v>
      </c>
      <c r="B36" s="96" t="s">
        <v>486</v>
      </c>
      <c r="C36" s="134" t="s">
        <v>40</v>
      </c>
      <c r="D36" s="135" t="s">
        <v>1211</v>
      </c>
      <c r="E36" s="242">
        <v>1450</v>
      </c>
      <c r="F36" s="126">
        <v>0.2</v>
      </c>
      <c r="G36" s="242">
        <f t="shared" ref="G36:G74" si="4">E36*(100%-F36)</f>
        <v>1160</v>
      </c>
      <c r="H36" s="133" t="s">
        <v>25</v>
      </c>
      <c r="I36" s="126">
        <v>0.3</v>
      </c>
      <c r="J36" s="242">
        <f t="shared" ref="J36:J74" si="5">E36*(100%-I36)</f>
        <v>1014.9999999999999</v>
      </c>
      <c r="K36" s="136" t="str">
        <f>HYPERLINK(Таблица2[[#This Row],[Столбец11]],"Ссылка на сайт")</f>
        <v>Ссылка на сайт</v>
      </c>
      <c r="L36" s="98" t="s">
        <v>12</v>
      </c>
      <c r="M36" s="90" t="s">
        <v>912</v>
      </c>
      <c r="N36" s="191"/>
    </row>
    <row r="37" spans="1:14">
      <c r="A37" s="96">
        <v>4610011873607</v>
      </c>
      <c r="B37" s="96" t="s">
        <v>487</v>
      </c>
      <c r="C37" s="134" t="s">
        <v>41</v>
      </c>
      <c r="D37" s="135" t="s">
        <v>1212</v>
      </c>
      <c r="E37" s="242">
        <v>1570</v>
      </c>
      <c r="F37" s="126">
        <v>0.2</v>
      </c>
      <c r="G37" s="242">
        <f t="shared" si="4"/>
        <v>1256</v>
      </c>
      <c r="H37" s="133" t="s">
        <v>25</v>
      </c>
      <c r="I37" s="126">
        <v>0.3000000000000001</v>
      </c>
      <c r="J37" s="242">
        <f t="shared" si="5"/>
        <v>1099</v>
      </c>
      <c r="K37" s="136" t="str">
        <f>HYPERLINK(Таблица2[[#This Row],[Столбец11]],"Ссылка на сайт")</f>
        <v>Ссылка на сайт</v>
      </c>
      <c r="L37" s="98" t="s">
        <v>12</v>
      </c>
      <c r="M37" s="171" t="s">
        <v>913</v>
      </c>
      <c r="N37" s="191"/>
    </row>
    <row r="38" spans="1:14">
      <c r="A38" s="96">
        <v>4610011873614</v>
      </c>
      <c r="B38" s="96" t="s">
        <v>488</v>
      </c>
      <c r="C38" s="134" t="s">
        <v>42</v>
      </c>
      <c r="D38" s="135" t="s">
        <v>1213</v>
      </c>
      <c r="E38" s="242">
        <v>1690</v>
      </c>
      <c r="F38" s="126">
        <v>0.2</v>
      </c>
      <c r="G38" s="242">
        <f t="shared" si="4"/>
        <v>1352</v>
      </c>
      <c r="H38" s="133" t="s">
        <v>25</v>
      </c>
      <c r="I38" s="126">
        <v>0.3000000000000001</v>
      </c>
      <c r="J38" s="242">
        <f t="shared" si="5"/>
        <v>1183</v>
      </c>
      <c r="K38" s="136" t="str">
        <f>HYPERLINK(Таблица2[[#This Row],[Столбец11]],"Ссылка на сайт")</f>
        <v>Ссылка на сайт</v>
      </c>
      <c r="L38" s="98" t="s">
        <v>12</v>
      </c>
      <c r="M38" s="172" t="s">
        <v>914</v>
      </c>
      <c r="N38" s="191"/>
    </row>
    <row r="39" spans="1:14">
      <c r="A39" s="96">
        <v>4610011873621</v>
      </c>
      <c r="B39" s="96" t="s">
        <v>489</v>
      </c>
      <c r="C39" s="134" t="s">
        <v>43</v>
      </c>
      <c r="D39" s="135" t="s">
        <v>1214</v>
      </c>
      <c r="E39" s="242">
        <v>1920</v>
      </c>
      <c r="F39" s="126">
        <v>0.2</v>
      </c>
      <c r="G39" s="242">
        <f t="shared" si="4"/>
        <v>1536</v>
      </c>
      <c r="H39" s="133" t="s">
        <v>25</v>
      </c>
      <c r="I39" s="126">
        <v>0.3</v>
      </c>
      <c r="J39" s="242">
        <f t="shared" si="5"/>
        <v>1344</v>
      </c>
      <c r="K39" s="136" t="str">
        <f>HYPERLINK(Таблица2[[#This Row],[Столбец11]],"Ссылка на сайт")</f>
        <v>Ссылка на сайт</v>
      </c>
      <c r="L39" s="98" t="s">
        <v>12</v>
      </c>
      <c r="M39" s="90" t="s">
        <v>915</v>
      </c>
      <c r="N39" s="191"/>
    </row>
    <row r="40" spans="1:14">
      <c r="A40" s="96">
        <v>4610011873638</v>
      </c>
      <c r="B40" s="96" t="s">
        <v>490</v>
      </c>
      <c r="C40" s="134" t="s">
        <v>44</v>
      </c>
      <c r="D40" s="135" t="s">
        <v>1215</v>
      </c>
      <c r="E40" s="242">
        <v>3500</v>
      </c>
      <c r="F40" s="126">
        <v>0.2</v>
      </c>
      <c r="G40" s="242">
        <f t="shared" si="4"/>
        <v>2800</v>
      </c>
      <c r="H40" s="133" t="s">
        <v>25</v>
      </c>
      <c r="I40" s="126">
        <v>0.3</v>
      </c>
      <c r="J40" s="242">
        <f t="shared" si="5"/>
        <v>2450</v>
      </c>
      <c r="K40" s="136" t="str">
        <f>HYPERLINK(Таблица2[[#This Row],[Столбец11]],"Ссылка на сайт")</f>
        <v>Ссылка на сайт</v>
      </c>
      <c r="L40" s="98" t="s">
        <v>12</v>
      </c>
      <c r="M40" s="90" t="s">
        <v>916</v>
      </c>
      <c r="N40" s="191"/>
    </row>
    <row r="41" spans="1:14">
      <c r="A41" s="96">
        <v>777827</v>
      </c>
      <c r="B41" s="96" t="s">
        <v>491</v>
      </c>
      <c r="C41" s="134" t="s">
        <v>446</v>
      </c>
      <c r="D41" s="135" t="s">
        <v>1216</v>
      </c>
      <c r="E41" s="242">
        <v>3900</v>
      </c>
      <c r="F41" s="126">
        <v>0.2</v>
      </c>
      <c r="G41" s="242">
        <f t="shared" si="4"/>
        <v>3120</v>
      </c>
      <c r="H41" s="133" t="s">
        <v>25</v>
      </c>
      <c r="I41" s="126">
        <v>0.3000000000000001</v>
      </c>
      <c r="J41" s="242">
        <f t="shared" si="5"/>
        <v>2730</v>
      </c>
      <c r="K41" s="136" t="str">
        <f>HYPERLINK(Таблица2[[#This Row],[Столбец11]],"Ссылка на сайт")</f>
        <v>Ссылка на сайт</v>
      </c>
      <c r="L41" s="98" t="s">
        <v>12</v>
      </c>
      <c r="M41" s="90" t="s">
        <v>917</v>
      </c>
      <c r="N41" s="191"/>
    </row>
    <row r="42" spans="1:14">
      <c r="A42" s="96">
        <v>777841</v>
      </c>
      <c r="B42" s="96" t="s">
        <v>492</v>
      </c>
      <c r="C42" s="134" t="s">
        <v>447</v>
      </c>
      <c r="D42" s="135" t="s">
        <v>1211</v>
      </c>
      <c r="E42" s="242">
        <v>930</v>
      </c>
      <c r="F42" s="126">
        <v>0.2</v>
      </c>
      <c r="G42" s="242">
        <f t="shared" si="4"/>
        <v>744</v>
      </c>
      <c r="H42" s="133" t="s">
        <v>22</v>
      </c>
      <c r="I42" s="126">
        <v>0.3</v>
      </c>
      <c r="J42" s="242">
        <f t="shared" si="5"/>
        <v>651</v>
      </c>
      <c r="K42" s="136" t="str">
        <f>HYPERLINK(Таблица2[[#This Row],[Столбец11]],"Ссылка на сайт")</f>
        <v>Ссылка на сайт</v>
      </c>
      <c r="L42" s="98" t="s">
        <v>12</v>
      </c>
      <c r="M42" s="90" t="s">
        <v>918</v>
      </c>
      <c r="N42" s="191"/>
    </row>
    <row r="43" spans="1:14">
      <c r="A43" s="96">
        <v>777858</v>
      </c>
      <c r="B43" s="96" t="s">
        <v>493</v>
      </c>
      <c r="C43" s="134" t="s">
        <v>448</v>
      </c>
      <c r="D43" s="135" t="s">
        <v>1212</v>
      </c>
      <c r="E43" s="242">
        <v>1060</v>
      </c>
      <c r="F43" s="126">
        <v>0.2</v>
      </c>
      <c r="G43" s="242">
        <f t="shared" si="4"/>
        <v>848</v>
      </c>
      <c r="H43" s="133" t="s">
        <v>22</v>
      </c>
      <c r="I43" s="126">
        <v>0.3</v>
      </c>
      <c r="J43" s="242">
        <f t="shared" si="5"/>
        <v>742</v>
      </c>
      <c r="K43" s="136" t="str">
        <f>HYPERLINK(Таблица2[[#This Row],[Столбец11]],"Ссылка на сайт")</f>
        <v>Ссылка на сайт</v>
      </c>
      <c r="L43" s="98" t="s">
        <v>12</v>
      </c>
      <c r="M43" s="90" t="s">
        <v>919</v>
      </c>
      <c r="N43" s="191"/>
    </row>
    <row r="44" spans="1:14">
      <c r="A44" s="96">
        <v>777865</v>
      </c>
      <c r="B44" s="96" t="s">
        <v>494</v>
      </c>
      <c r="C44" s="134" t="s">
        <v>449</v>
      </c>
      <c r="D44" s="135" t="s">
        <v>1213</v>
      </c>
      <c r="E44" s="242">
        <v>1370</v>
      </c>
      <c r="F44" s="126">
        <v>0.2</v>
      </c>
      <c r="G44" s="242">
        <f t="shared" si="4"/>
        <v>1096</v>
      </c>
      <c r="H44" s="133" t="s">
        <v>22</v>
      </c>
      <c r="I44" s="126">
        <v>0.3</v>
      </c>
      <c r="J44" s="242">
        <f t="shared" si="5"/>
        <v>958.99999999999989</v>
      </c>
      <c r="K44" s="136" t="str">
        <f>HYPERLINK(Таблица2[[#This Row],[Столбец11]],"Ссылка на сайт")</f>
        <v>Ссылка на сайт</v>
      </c>
      <c r="L44" s="98" t="s">
        <v>12</v>
      </c>
      <c r="M44" s="90" t="s">
        <v>920</v>
      </c>
      <c r="N44" s="191"/>
    </row>
    <row r="45" spans="1:14">
      <c r="A45" s="96">
        <v>777872</v>
      </c>
      <c r="B45" s="96" t="s">
        <v>497</v>
      </c>
      <c r="C45" s="134" t="s">
        <v>450</v>
      </c>
      <c r="D45" s="135" t="s">
        <v>1214</v>
      </c>
      <c r="E45" s="242">
        <v>1400</v>
      </c>
      <c r="F45" s="126">
        <v>0.2</v>
      </c>
      <c r="G45" s="242">
        <f t="shared" si="4"/>
        <v>1120</v>
      </c>
      <c r="H45" s="133" t="s">
        <v>22</v>
      </c>
      <c r="I45" s="126">
        <v>0.3</v>
      </c>
      <c r="J45" s="242">
        <f t="shared" si="5"/>
        <v>979.99999999999989</v>
      </c>
      <c r="K45" s="136" t="str">
        <f>HYPERLINK(Таблица2[[#This Row],[Столбец11]],"Ссылка на сайт")</f>
        <v>Ссылка на сайт</v>
      </c>
      <c r="L45" s="98" t="s">
        <v>12</v>
      </c>
      <c r="M45" s="90" t="s">
        <v>921</v>
      </c>
      <c r="N45" s="191"/>
    </row>
    <row r="46" spans="1:14">
      <c r="A46" s="96">
        <v>4610011873775</v>
      </c>
      <c r="B46" s="96" t="s">
        <v>498</v>
      </c>
      <c r="C46" s="134" t="s">
        <v>45</v>
      </c>
      <c r="D46" s="135" t="s">
        <v>1217</v>
      </c>
      <c r="E46" s="242">
        <v>700</v>
      </c>
      <c r="F46" s="126">
        <v>0.2</v>
      </c>
      <c r="G46" s="242">
        <f t="shared" si="4"/>
        <v>560</v>
      </c>
      <c r="H46" s="133" t="s">
        <v>30</v>
      </c>
      <c r="I46" s="126">
        <v>0.3</v>
      </c>
      <c r="J46" s="242">
        <f t="shared" si="5"/>
        <v>489.99999999999994</v>
      </c>
      <c r="K46" s="136" t="str">
        <f>HYPERLINK(Таблица2[[#This Row],[Столбец11]],"Ссылка на сайт")</f>
        <v>Ссылка на сайт</v>
      </c>
      <c r="L46" s="98" t="s">
        <v>13</v>
      </c>
      <c r="M46" s="90" t="s">
        <v>922</v>
      </c>
      <c r="N46" s="191"/>
    </row>
    <row r="47" spans="1:14">
      <c r="A47" s="96">
        <v>4610011873645</v>
      </c>
      <c r="B47" s="96" t="s">
        <v>499</v>
      </c>
      <c r="C47" s="134" t="s">
        <v>46</v>
      </c>
      <c r="D47" s="135" t="s">
        <v>1211</v>
      </c>
      <c r="E47" s="242">
        <v>850</v>
      </c>
      <c r="F47" s="126">
        <v>0.2</v>
      </c>
      <c r="G47" s="242">
        <f t="shared" si="4"/>
        <v>680</v>
      </c>
      <c r="H47" s="133" t="s">
        <v>30</v>
      </c>
      <c r="I47" s="126">
        <v>0.3000000000000001</v>
      </c>
      <c r="J47" s="242">
        <f t="shared" si="5"/>
        <v>595</v>
      </c>
      <c r="K47" s="136" t="str">
        <f>HYPERLINK(Таблица2[[#This Row],[Столбец11]],"Ссылка на сайт")</f>
        <v>Ссылка на сайт</v>
      </c>
      <c r="L47" s="98" t="s">
        <v>13</v>
      </c>
      <c r="M47" s="90" t="s">
        <v>923</v>
      </c>
      <c r="N47" s="191"/>
    </row>
    <row r="48" spans="1:14">
      <c r="A48" s="96">
        <v>4610011873652</v>
      </c>
      <c r="B48" s="96" t="s">
        <v>500</v>
      </c>
      <c r="C48" s="134" t="s">
        <v>47</v>
      </c>
      <c r="D48" s="135" t="s">
        <v>1212</v>
      </c>
      <c r="E48" s="242">
        <v>1350</v>
      </c>
      <c r="F48" s="126">
        <v>0.2</v>
      </c>
      <c r="G48" s="242">
        <f t="shared" si="4"/>
        <v>1080</v>
      </c>
      <c r="H48" s="133" t="s">
        <v>30</v>
      </c>
      <c r="I48" s="126">
        <v>0.3</v>
      </c>
      <c r="J48" s="242">
        <f t="shared" si="5"/>
        <v>944.99999999999989</v>
      </c>
      <c r="K48" s="136" t="str">
        <f>HYPERLINK(Таблица2[[#This Row],[Столбец11]],"Ссылка на сайт")</f>
        <v>Ссылка на сайт</v>
      </c>
      <c r="L48" s="98" t="s">
        <v>13</v>
      </c>
      <c r="M48" s="90" t="s">
        <v>924</v>
      </c>
      <c r="N48" s="191"/>
    </row>
    <row r="49" spans="1:14">
      <c r="A49" s="96">
        <v>4610011873669</v>
      </c>
      <c r="B49" s="96" t="s">
        <v>501</v>
      </c>
      <c r="C49" s="134" t="s">
        <v>48</v>
      </c>
      <c r="D49" s="135" t="s">
        <v>1213</v>
      </c>
      <c r="E49" s="242">
        <v>1180</v>
      </c>
      <c r="F49" s="126">
        <v>0.2</v>
      </c>
      <c r="G49" s="242">
        <f t="shared" si="4"/>
        <v>944</v>
      </c>
      <c r="H49" s="133" t="s">
        <v>30</v>
      </c>
      <c r="I49" s="126">
        <v>0.3</v>
      </c>
      <c r="J49" s="242">
        <f t="shared" si="5"/>
        <v>826</v>
      </c>
      <c r="K49" s="136" t="str">
        <f>HYPERLINK(Таблица2[[#This Row],[Столбец11]],"Ссылка на сайт")</f>
        <v>Ссылка на сайт</v>
      </c>
      <c r="L49" s="98" t="s">
        <v>13</v>
      </c>
      <c r="M49" s="90" t="s">
        <v>925</v>
      </c>
      <c r="N49" s="191"/>
    </row>
    <row r="50" spans="1:14">
      <c r="A50" s="96">
        <v>4610011873676</v>
      </c>
      <c r="B50" s="96" t="s">
        <v>502</v>
      </c>
      <c r="C50" s="134" t="s">
        <v>49</v>
      </c>
      <c r="D50" s="135" t="s">
        <v>1214</v>
      </c>
      <c r="E50" s="242">
        <v>1500</v>
      </c>
      <c r="F50" s="126">
        <v>0.2</v>
      </c>
      <c r="G50" s="242">
        <f t="shared" si="4"/>
        <v>1200</v>
      </c>
      <c r="H50" s="133" t="s">
        <v>30</v>
      </c>
      <c r="I50" s="126">
        <v>0.3</v>
      </c>
      <c r="J50" s="242">
        <f t="shared" si="5"/>
        <v>1050</v>
      </c>
      <c r="K50" s="136" t="str">
        <f>HYPERLINK(Таблица2[[#This Row],[Столбец11]],"Ссылка на сайт")</f>
        <v>Ссылка на сайт</v>
      </c>
      <c r="L50" s="98" t="s">
        <v>13</v>
      </c>
      <c r="M50" s="90" t="s">
        <v>926</v>
      </c>
      <c r="N50" s="191"/>
    </row>
    <row r="51" spans="1:14">
      <c r="A51" s="96">
        <v>775335</v>
      </c>
      <c r="B51" s="96" t="s">
        <v>503</v>
      </c>
      <c r="C51" s="134" t="s">
        <v>312</v>
      </c>
      <c r="D51" s="135" t="s">
        <v>1215</v>
      </c>
      <c r="E51" s="242">
        <v>2050</v>
      </c>
      <c r="F51" s="126">
        <v>0.2</v>
      </c>
      <c r="G51" s="242">
        <f t="shared" si="4"/>
        <v>1640</v>
      </c>
      <c r="H51" s="133" t="s">
        <v>30</v>
      </c>
      <c r="I51" s="126">
        <v>0.3</v>
      </c>
      <c r="J51" s="242">
        <f t="shared" si="5"/>
        <v>1435</v>
      </c>
      <c r="K51" s="136" t="str">
        <f>HYPERLINK(Таблица2[[#This Row],[Столбец11]],"Ссылка на сайт")</f>
        <v>Ссылка на сайт</v>
      </c>
      <c r="L51" s="98" t="s">
        <v>13</v>
      </c>
      <c r="M51" s="90" t="s">
        <v>927</v>
      </c>
      <c r="N51" s="191"/>
    </row>
    <row r="52" spans="1:14">
      <c r="A52" s="96">
        <v>775342</v>
      </c>
      <c r="B52" s="96" t="s">
        <v>504</v>
      </c>
      <c r="C52" s="134" t="s">
        <v>311</v>
      </c>
      <c r="D52" s="135" t="s">
        <v>1216</v>
      </c>
      <c r="E52" s="242">
        <v>2650</v>
      </c>
      <c r="F52" s="126">
        <v>0.2</v>
      </c>
      <c r="G52" s="242">
        <f t="shared" si="4"/>
        <v>2120</v>
      </c>
      <c r="H52" s="133" t="s">
        <v>30</v>
      </c>
      <c r="I52" s="126">
        <v>0.3</v>
      </c>
      <c r="J52" s="242">
        <f t="shared" si="5"/>
        <v>1854.9999999999998</v>
      </c>
      <c r="K52" s="136" t="str">
        <f>HYPERLINK(Таблица2[[#This Row],[Столбец11]],"Ссылка на сайт")</f>
        <v>Ссылка на сайт</v>
      </c>
      <c r="L52" s="98" t="s">
        <v>13</v>
      </c>
      <c r="M52" s="90" t="s">
        <v>928</v>
      </c>
      <c r="N52" s="191"/>
    </row>
    <row r="53" spans="1:14">
      <c r="A53" s="96">
        <v>4610011873683</v>
      </c>
      <c r="B53" s="96" t="s">
        <v>505</v>
      </c>
      <c r="C53" s="134" t="s">
        <v>50</v>
      </c>
      <c r="D53" s="135" t="s">
        <v>1211</v>
      </c>
      <c r="E53" s="242">
        <v>1070</v>
      </c>
      <c r="F53" s="126">
        <v>0.2</v>
      </c>
      <c r="G53" s="242">
        <f t="shared" si="4"/>
        <v>856</v>
      </c>
      <c r="H53" s="133" t="s">
        <v>30</v>
      </c>
      <c r="I53" s="126">
        <v>0.3000000000000001</v>
      </c>
      <c r="J53" s="242">
        <f t="shared" si="5"/>
        <v>749</v>
      </c>
      <c r="K53" s="136" t="str">
        <f>HYPERLINK(Таблица2[[#This Row],[Столбец11]],"Ссылка на сайт")</f>
        <v>Ссылка на сайт</v>
      </c>
      <c r="L53" s="98" t="s">
        <v>11</v>
      </c>
      <c r="M53" s="90" t="s">
        <v>929</v>
      </c>
      <c r="N53" s="191"/>
    </row>
    <row r="54" spans="1:14">
      <c r="A54" s="96">
        <v>4610011873690</v>
      </c>
      <c r="B54" s="96" t="s">
        <v>506</v>
      </c>
      <c r="C54" s="134" t="s">
        <v>51</v>
      </c>
      <c r="D54" s="135" t="s">
        <v>1212</v>
      </c>
      <c r="E54" s="242">
        <v>1100</v>
      </c>
      <c r="F54" s="126">
        <v>0.2</v>
      </c>
      <c r="G54" s="242">
        <f t="shared" si="4"/>
        <v>880</v>
      </c>
      <c r="H54" s="133" t="s">
        <v>30</v>
      </c>
      <c r="I54" s="126">
        <v>0.3</v>
      </c>
      <c r="J54" s="242">
        <f t="shared" si="5"/>
        <v>770</v>
      </c>
      <c r="K54" s="136" t="str">
        <f>HYPERLINK(Таблица2[[#This Row],[Столбец11]],"Ссылка на сайт")</f>
        <v>Ссылка на сайт</v>
      </c>
      <c r="L54" s="98" t="s">
        <v>11</v>
      </c>
      <c r="M54" s="90" t="s">
        <v>930</v>
      </c>
      <c r="N54" s="191"/>
    </row>
    <row r="55" spans="1:14">
      <c r="A55" s="96">
        <v>4610011873706</v>
      </c>
      <c r="B55" s="96" t="s">
        <v>507</v>
      </c>
      <c r="C55" s="134" t="s">
        <v>52</v>
      </c>
      <c r="D55" s="135" t="s">
        <v>1213</v>
      </c>
      <c r="E55" s="242">
        <v>1160</v>
      </c>
      <c r="F55" s="126">
        <v>0.2</v>
      </c>
      <c r="G55" s="242">
        <f t="shared" si="4"/>
        <v>928</v>
      </c>
      <c r="H55" s="133" t="s">
        <v>30</v>
      </c>
      <c r="I55" s="126">
        <v>0.3</v>
      </c>
      <c r="J55" s="242">
        <f t="shared" si="5"/>
        <v>812</v>
      </c>
      <c r="K55" s="136" t="str">
        <f>HYPERLINK(Таблица2[[#This Row],[Столбец11]],"Ссылка на сайт")</f>
        <v>Ссылка на сайт</v>
      </c>
      <c r="L55" s="98" t="s">
        <v>11</v>
      </c>
      <c r="M55" s="90" t="s">
        <v>931</v>
      </c>
      <c r="N55" s="191"/>
    </row>
    <row r="56" spans="1:14">
      <c r="A56" s="96">
        <v>4610011873713</v>
      </c>
      <c r="B56" s="96" t="s">
        <v>508</v>
      </c>
      <c r="C56" s="134" t="s">
        <v>53</v>
      </c>
      <c r="D56" s="135" t="s">
        <v>1214</v>
      </c>
      <c r="E56" s="242">
        <v>1300</v>
      </c>
      <c r="F56" s="126">
        <v>0.2</v>
      </c>
      <c r="G56" s="242">
        <f t="shared" si="4"/>
        <v>1040</v>
      </c>
      <c r="H56" s="133" t="s">
        <v>30</v>
      </c>
      <c r="I56" s="126">
        <v>0.3</v>
      </c>
      <c r="J56" s="242">
        <f t="shared" si="5"/>
        <v>909.99999999999989</v>
      </c>
      <c r="K56" s="136" t="str">
        <f>HYPERLINK(Таблица2[[#This Row],[Столбец11]],"Ссылка на сайт")</f>
        <v>Ссылка на сайт</v>
      </c>
      <c r="L56" s="98" t="s">
        <v>11</v>
      </c>
      <c r="M56" s="90" t="s">
        <v>932</v>
      </c>
      <c r="N56" s="191"/>
    </row>
    <row r="57" spans="1:14">
      <c r="A57" s="96">
        <v>776073</v>
      </c>
      <c r="B57" s="96" t="s">
        <v>509</v>
      </c>
      <c r="C57" s="134" t="s">
        <v>338</v>
      </c>
      <c r="D57" s="135" t="s">
        <v>1215</v>
      </c>
      <c r="E57" s="242">
        <v>1900</v>
      </c>
      <c r="F57" s="126">
        <v>0.2</v>
      </c>
      <c r="G57" s="242">
        <f t="shared" si="4"/>
        <v>1520</v>
      </c>
      <c r="H57" s="133" t="s">
        <v>30</v>
      </c>
      <c r="I57" s="126">
        <v>0.3</v>
      </c>
      <c r="J57" s="242">
        <f t="shared" si="5"/>
        <v>1330</v>
      </c>
      <c r="K57" s="136" t="str">
        <f>HYPERLINK(Таблица2[[#This Row],[Столбец11]],"Ссылка на сайт")</f>
        <v>Ссылка на сайт</v>
      </c>
      <c r="L57" s="98" t="s">
        <v>11</v>
      </c>
      <c r="M57" s="90" t="s">
        <v>933</v>
      </c>
      <c r="N57" s="191"/>
    </row>
    <row r="58" spans="1:14">
      <c r="A58" s="96">
        <v>4610011873720</v>
      </c>
      <c r="B58" s="96" t="s">
        <v>511</v>
      </c>
      <c r="C58" s="134" t="s">
        <v>54</v>
      </c>
      <c r="D58" s="135" t="s">
        <v>1218</v>
      </c>
      <c r="E58" s="242">
        <v>450</v>
      </c>
      <c r="F58" s="126">
        <v>0.2</v>
      </c>
      <c r="G58" s="242">
        <f t="shared" si="4"/>
        <v>360</v>
      </c>
      <c r="H58" s="133" t="s">
        <v>30</v>
      </c>
      <c r="I58" s="126">
        <v>0.3000000000000001</v>
      </c>
      <c r="J58" s="242">
        <f t="shared" si="5"/>
        <v>315</v>
      </c>
      <c r="K58" s="136" t="str">
        <f>HYPERLINK(Таблица2[[#This Row],[Столбец11]],"Ссылка на сайт")</f>
        <v>Ссылка на сайт</v>
      </c>
      <c r="L58" s="98" t="s">
        <v>11</v>
      </c>
      <c r="M58" s="90" t="s">
        <v>934</v>
      </c>
      <c r="N58" s="191"/>
    </row>
    <row r="59" spans="1:14">
      <c r="A59" s="96">
        <v>4610011873737</v>
      </c>
      <c r="B59" s="96" t="s">
        <v>512</v>
      </c>
      <c r="C59" s="134" t="s">
        <v>55</v>
      </c>
      <c r="D59" s="135" t="s">
        <v>1219</v>
      </c>
      <c r="E59" s="242">
        <v>550</v>
      </c>
      <c r="F59" s="126">
        <v>0.19999999999999987</v>
      </c>
      <c r="G59" s="242">
        <f t="shared" si="4"/>
        <v>440.00000000000011</v>
      </c>
      <c r="H59" s="133" t="s">
        <v>30</v>
      </c>
      <c r="I59" s="126">
        <v>0.3000000000000001</v>
      </c>
      <c r="J59" s="242">
        <f t="shared" si="5"/>
        <v>385</v>
      </c>
      <c r="K59" s="136" t="str">
        <f>HYPERLINK(Таблица2[[#This Row],[Столбец11]],"Ссылка на сайт")</f>
        <v>Ссылка на сайт</v>
      </c>
      <c r="L59" s="98" t="s">
        <v>11</v>
      </c>
      <c r="M59" s="90" t="s">
        <v>935</v>
      </c>
      <c r="N59" s="191"/>
    </row>
    <row r="60" spans="1:14">
      <c r="A60" s="96">
        <v>4610011873744</v>
      </c>
      <c r="B60" s="96" t="s">
        <v>513</v>
      </c>
      <c r="C60" s="134" t="s">
        <v>56</v>
      </c>
      <c r="D60" s="135" t="s">
        <v>1220</v>
      </c>
      <c r="E60" s="242">
        <v>680</v>
      </c>
      <c r="F60" s="126">
        <v>0.2</v>
      </c>
      <c r="G60" s="242">
        <f t="shared" si="4"/>
        <v>544</v>
      </c>
      <c r="H60" s="133" t="s">
        <v>30</v>
      </c>
      <c r="I60" s="126">
        <v>0.3</v>
      </c>
      <c r="J60" s="242">
        <f t="shared" si="5"/>
        <v>475.99999999999994</v>
      </c>
      <c r="K60" s="136" t="str">
        <f>HYPERLINK(Таблица2[[#This Row],[Столбец11]],"Ссылка на сайт")</f>
        <v>Ссылка на сайт</v>
      </c>
      <c r="L60" s="98" t="s">
        <v>11</v>
      </c>
      <c r="M60" s="90" t="s">
        <v>936</v>
      </c>
      <c r="N60" s="191"/>
    </row>
    <row r="61" spans="1:14">
      <c r="A61" s="96">
        <v>4610011873751</v>
      </c>
      <c r="B61" s="96" t="s">
        <v>514</v>
      </c>
      <c r="C61" s="134" t="s">
        <v>57</v>
      </c>
      <c r="D61" s="135" t="s">
        <v>1221</v>
      </c>
      <c r="E61" s="242">
        <v>715</v>
      </c>
      <c r="F61" s="126">
        <v>0.2</v>
      </c>
      <c r="G61" s="242">
        <f t="shared" si="4"/>
        <v>572</v>
      </c>
      <c r="H61" s="133" t="s">
        <v>30</v>
      </c>
      <c r="I61" s="126">
        <v>0.3</v>
      </c>
      <c r="J61" s="242">
        <f t="shared" si="5"/>
        <v>500.49999999999994</v>
      </c>
      <c r="K61" s="136" t="str">
        <f>HYPERLINK(Таблица2[[#This Row],[Столбец11]],"Ссылка на сайт")</f>
        <v>Ссылка на сайт</v>
      </c>
      <c r="L61" s="98" t="s">
        <v>11</v>
      </c>
      <c r="M61" s="90" t="s">
        <v>937</v>
      </c>
      <c r="N61" s="191"/>
    </row>
    <row r="62" spans="1:14">
      <c r="A62" s="96">
        <v>777834</v>
      </c>
      <c r="B62" s="96" t="s">
        <v>515</v>
      </c>
      <c r="C62" s="134" t="s">
        <v>451</v>
      </c>
      <c r="D62" s="135" t="s">
        <v>1222</v>
      </c>
      <c r="E62" s="242">
        <v>1080</v>
      </c>
      <c r="F62" s="126">
        <v>0.2</v>
      </c>
      <c r="G62" s="242">
        <f t="shared" si="4"/>
        <v>864</v>
      </c>
      <c r="H62" s="133" t="s">
        <v>30</v>
      </c>
      <c r="I62" s="126">
        <v>0.3</v>
      </c>
      <c r="J62" s="242">
        <f t="shared" si="5"/>
        <v>756</v>
      </c>
      <c r="K62" s="136" t="str">
        <f>HYPERLINK(Таблица2[[#This Row],[Столбец11]],"Ссылка на сайт")</f>
        <v>Ссылка на сайт</v>
      </c>
      <c r="L62" s="98" t="s">
        <v>11</v>
      </c>
      <c r="M62" s="90" t="s">
        <v>938</v>
      </c>
      <c r="N62" s="191"/>
    </row>
    <row r="63" spans="1:14">
      <c r="A63" s="96">
        <v>4610011873768</v>
      </c>
      <c r="B63" s="96" t="s">
        <v>516</v>
      </c>
      <c r="C63" s="134" t="s">
        <v>58</v>
      </c>
      <c r="D63" s="135" t="s">
        <v>1219</v>
      </c>
      <c r="E63" s="242">
        <v>2270</v>
      </c>
      <c r="F63" s="126">
        <v>0.2</v>
      </c>
      <c r="G63" s="242">
        <f t="shared" si="4"/>
        <v>1816</v>
      </c>
      <c r="H63" s="133" t="s">
        <v>25</v>
      </c>
      <c r="I63" s="126">
        <v>0.3</v>
      </c>
      <c r="J63" s="242">
        <f t="shared" si="5"/>
        <v>1589</v>
      </c>
      <c r="K63" s="136" t="str">
        <f>HYPERLINK(Таблица2[[#This Row],[Столбец11]],"Ссылка на сайт")</f>
        <v>Ссылка на сайт</v>
      </c>
      <c r="L63" s="98" t="s">
        <v>13</v>
      </c>
      <c r="M63" s="90" t="s">
        <v>939</v>
      </c>
      <c r="N63" s="191"/>
    </row>
    <row r="64" spans="1:14">
      <c r="A64" s="96">
        <v>775311</v>
      </c>
      <c r="B64" s="96" t="s">
        <v>517</v>
      </c>
      <c r="C64" s="134" t="s">
        <v>313</v>
      </c>
      <c r="D64" s="135" t="s">
        <v>1223</v>
      </c>
      <c r="E64" s="242">
        <v>745</v>
      </c>
      <c r="F64" s="126">
        <v>0.2</v>
      </c>
      <c r="G64" s="242">
        <f t="shared" si="4"/>
        <v>596</v>
      </c>
      <c r="H64" s="133" t="s">
        <v>30</v>
      </c>
      <c r="I64" s="126">
        <v>0.3</v>
      </c>
      <c r="J64" s="242">
        <f t="shared" si="5"/>
        <v>521.5</v>
      </c>
      <c r="K64" s="136" t="str">
        <f>HYPERLINK(Таблица2[[#This Row],[Столбец11]],"Ссылка на сайт")</f>
        <v>Ссылка на сайт</v>
      </c>
      <c r="L64" s="98" t="s">
        <v>11</v>
      </c>
      <c r="M64" s="90" t="s">
        <v>940</v>
      </c>
      <c r="N64" s="191"/>
    </row>
    <row r="65" spans="1:14">
      <c r="A65" s="96">
        <v>775328</v>
      </c>
      <c r="B65" s="96" t="s">
        <v>518</v>
      </c>
      <c r="C65" s="134" t="s">
        <v>314</v>
      </c>
      <c r="D65" s="135" t="s">
        <v>1212</v>
      </c>
      <c r="E65" s="242">
        <v>4260</v>
      </c>
      <c r="F65" s="126">
        <v>0.2</v>
      </c>
      <c r="G65" s="242">
        <f t="shared" si="4"/>
        <v>3408</v>
      </c>
      <c r="H65" s="133" t="s">
        <v>22</v>
      </c>
      <c r="I65" s="126">
        <v>0.3</v>
      </c>
      <c r="J65" s="242">
        <f t="shared" si="5"/>
        <v>2982</v>
      </c>
      <c r="K65" s="136" t="str">
        <f>HYPERLINK(Таблица2[[#This Row],[Столбец11]],"Ссылка на сайт")</f>
        <v>Ссылка на сайт</v>
      </c>
      <c r="L65" s="98" t="s">
        <v>11</v>
      </c>
      <c r="M65" s="90" t="s">
        <v>941</v>
      </c>
      <c r="N65" s="191"/>
    </row>
    <row r="66" spans="1:14">
      <c r="A66" s="96">
        <v>776080</v>
      </c>
      <c r="B66" s="96" t="s">
        <v>519</v>
      </c>
      <c r="C66" s="134" t="s">
        <v>844</v>
      </c>
      <c r="D66" s="135" t="s">
        <v>1224</v>
      </c>
      <c r="E66" s="242">
        <v>2640</v>
      </c>
      <c r="F66" s="126">
        <v>0.2</v>
      </c>
      <c r="G66" s="242">
        <f t="shared" si="4"/>
        <v>2112</v>
      </c>
      <c r="H66" s="133" t="s">
        <v>22</v>
      </c>
      <c r="I66" s="126">
        <v>0.3</v>
      </c>
      <c r="J66" s="242">
        <f t="shared" si="5"/>
        <v>1847.9999999999998</v>
      </c>
      <c r="K66" s="136" t="str">
        <f>HYPERLINK(Таблица2[[#This Row],[Столбец11]],"Ссылка на сайт")</f>
        <v>Ссылка на сайт</v>
      </c>
      <c r="L66" s="98" t="s">
        <v>11</v>
      </c>
      <c r="M66" s="90" t="s">
        <v>942</v>
      </c>
      <c r="N66" s="191"/>
    </row>
    <row r="67" spans="1:14">
      <c r="A67" s="96">
        <v>775038</v>
      </c>
      <c r="B67" s="96" t="s">
        <v>520</v>
      </c>
      <c r="C67" s="134" t="s">
        <v>366</v>
      </c>
      <c r="D67" s="135" t="s">
        <v>1230</v>
      </c>
      <c r="E67" s="242">
        <v>13800</v>
      </c>
      <c r="F67" s="126">
        <v>0.2</v>
      </c>
      <c r="G67" s="242">
        <f t="shared" si="4"/>
        <v>11040</v>
      </c>
      <c r="H67" s="133" t="s">
        <v>27</v>
      </c>
      <c r="I67" s="126">
        <v>0.3</v>
      </c>
      <c r="J67" s="242">
        <f t="shared" si="5"/>
        <v>9660</v>
      </c>
      <c r="K67" s="136" t="str">
        <f>HYPERLINK(Таблица2[[#This Row],[Столбец11]],"Ссылка на сайт")</f>
        <v>Ссылка на сайт</v>
      </c>
      <c r="L67" s="98" t="s">
        <v>228</v>
      </c>
      <c r="M67" s="90" t="s">
        <v>943</v>
      </c>
      <c r="N67" s="191"/>
    </row>
    <row r="68" spans="1:14">
      <c r="A68" s="96">
        <v>778053</v>
      </c>
      <c r="B68" s="96" t="s">
        <v>529</v>
      </c>
      <c r="C68" s="134" t="s">
        <v>445</v>
      </c>
      <c r="D68" s="135" t="s">
        <v>1231</v>
      </c>
      <c r="E68" s="242">
        <v>2580</v>
      </c>
      <c r="F68" s="126">
        <v>0.2</v>
      </c>
      <c r="G68" s="242">
        <f t="shared" si="4"/>
        <v>2064</v>
      </c>
      <c r="H68" s="133" t="s">
        <v>22</v>
      </c>
      <c r="I68" s="126">
        <v>0.3000000000000001</v>
      </c>
      <c r="J68" s="242">
        <f t="shared" si="5"/>
        <v>1805.9999999999998</v>
      </c>
      <c r="K68" s="136" t="str">
        <f>HYPERLINK(Таблица2[[#This Row],[Столбец11]],"Ссылка на сайт")</f>
        <v>Ссылка на сайт</v>
      </c>
      <c r="L68" s="98" t="s">
        <v>11</v>
      </c>
      <c r="M68" s="90" t="s">
        <v>944</v>
      </c>
      <c r="N68" s="191"/>
    </row>
    <row r="69" spans="1:14">
      <c r="A69" s="96">
        <v>776097</v>
      </c>
      <c r="B69" s="95" t="s">
        <v>530</v>
      </c>
      <c r="C69" s="134" t="s">
        <v>374</v>
      </c>
      <c r="D69" s="135" t="s">
        <v>1232</v>
      </c>
      <c r="E69" s="242">
        <v>2640</v>
      </c>
      <c r="F69" s="126">
        <v>0.2</v>
      </c>
      <c r="G69" s="242">
        <f t="shared" si="4"/>
        <v>2112</v>
      </c>
      <c r="H69" s="133" t="s">
        <v>22</v>
      </c>
      <c r="I69" s="126">
        <v>0.3</v>
      </c>
      <c r="J69" s="242">
        <f t="shared" si="5"/>
        <v>1847.9999999999998</v>
      </c>
      <c r="K69" s="136" t="str">
        <f>HYPERLINK(Таблица2[[#This Row],[Столбец11]],"Ссылка на сайт")</f>
        <v>Ссылка на сайт</v>
      </c>
      <c r="L69" s="98" t="s">
        <v>11</v>
      </c>
      <c r="M69" s="90" t="s">
        <v>945</v>
      </c>
      <c r="N69" s="191"/>
    </row>
    <row r="70" spans="1:14">
      <c r="A70" s="96">
        <v>776103</v>
      </c>
      <c r="B70" s="95" t="s">
        <v>531</v>
      </c>
      <c r="C70" s="134" t="s">
        <v>378</v>
      </c>
      <c r="D70" s="135" t="s">
        <v>1233</v>
      </c>
      <c r="E70" s="242">
        <v>3000</v>
      </c>
      <c r="F70" s="126">
        <v>0.2</v>
      </c>
      <c r="G70" s="242">
        <f t="shared" si="4"/>
        <v>2400</v>
      </c>
      <c r="H70" s="133" t="s">
        <v>22</v>
      </c>
      <c r="I70" s="126">
        <v>0.3000000000000001</v>
      </c>
      <c r="J70" s="242">
        <f t="shared" si="5"/>
        <v>2100</v>
      </c>
      <c r="K70" s="136" t="str">
        <f>HYPERLINK(Таблица2[[#This Row],[Столбец11]],"Ссылка на сайт")</f>
        <v>Ссылка на сайт</v>
      </c>
      <c r="L70" s="98" t="s">
        <v>11</v>
      </c>
      <c r="M70" s="90" t="s">
        <v>946</v>
      </c>
      <c r="N70" s="191"/>
    </row>
    <row r="71" spans="1:14">
      <c r="A71" s="96">
        <v>776110</v>
      </c>
      <c r="B71" s="95" t="s">
        <v>532</v>
      </c>
      <c r="C71" s="134" t="s">
        <v>377</v>
      </c>
      <c r="D71" s="135" t="s">
        <v>1234</v>
      </c>
      <c r="E71" s="242">
        <v>3600</v>
      </c>
      <c r="F71" s="126">
        <v>0.2</v>
      </c>
      <c r="G71" s="242">
        <f t="shared" si="4"/>
        <v>2880</v>
      </c>
      <c r="H71" s="133" t="s">
        <v>22</v>
      </c>
      <c r="I71" s="126">
        <v>0.3</v>
      </c>
      <c r="J71" s="242">
        <f t="shared" si="5"/>
        <v>2520</v>
      </c>
      <c r="K71" s="136" t="str">
        <f>HYPERLINK(Таблица2[[#This Row],[Столбец11]],"Ссылка на сайт")</f>
        <v>Ссылка на сайт</v>
      </c>
      <c r="L71" s="98" t="s">
        <v>11</v>
      </c>
      <c r="M71" s="90" t="s">
        <v>947</v>
      </c>
      <c r="N71" s="191"/>
    </row>
    <row r="72" spans="1:14">
      <c r="A72" s="96">
        <v>776127</v>
      </c>
      <c r="B72" s="95" t="s">
        <v>533</v>
      </c>
      <c r="C72" s="134" t="s">
        <v>376</v>
      </c>
      <c r="D72" s="135" t="s">
        <v>1235</v>
      </c>
      <c r="E72" s="242">
        <v>3600</v>
      </c>
      <c r="F72" s="126">
        <v>0.2</v>
      </c>
      <c r="G72" s="242">
        <f t="shared" si="4"/>
        <v>2880</v>
      </c>
      <c r="H72" s="133" t="s">
        <v>22</v>
      </c>
      <c r="I72" s="126">
        <v>0.3</v>
      </c>
      <c r="J72" s="242">
        <f t="shared" si="5"/>
        <v>2520</v>
      </c>
      <c r="K72" s="136" t="str">
        <f>HYPERLINK(Таблица2[[#This Row],[Столбец11]],"Ссылка на сайт")</f>
        <v>Ссылка на сайт</v>
      </c>
      <c r="L72" s="98" t="s">
        <v>11</v>
      </c>
      <c r="M72" s="90" t="s">
        <v>948</v>
      </c>
      <c r="N72" s="191"/>
    </row>
    <row r="73" spans="1:14">
      <c r="A73" s="96">
        <v>776134</v>
      </c>
      <c r="B73" s="95" t="s">
        <v>534</v>
      </c>
      <c r="C73" s="134" t="s">
        <v>375</v>
      </c>
      <c r="D73" s="135" t="s">
        <v>1236</v>
      </c>
      <c r="E73" s="242">
        <v>4130</v>
      </c>
      <c r="F73" s="126">
        <v>0.2</v>
      </c>
      <c r="G73" s="242">
        <f t="shared" si="4"/>
        <v>3304</v>
      </c>
      <c r="H73" s="133" t="s">
        <v>22</v>
      </c>
      <c r="I73" s="126">
        <v>0.3</v>
      </c>
      <c r="J73" s="242">
        <f t="shared" si="5"/>
        <v>2891</v>
      </c>
      <c r="K73" s="136" t="str">
        <f>HYPERLINK(Таблица2[[#This Row],[Столбец11]],"Ссылка на сайт")</f>
        <v>Ссылка на сайт</v>
      </c>
      <c r="L73" s="98" t="s">
        <v>11</v>
      </c>
      <c r="M73" s="90" t="s">
        <v>949</v>
      </c>
      <c r="N73" s="191"/>
    </row>
    <row r="74" spans="1:14" s="90" customFormat="1">
      <c r="A74" s="96"/>
      <c r="B74" s="96"/>
      <c r="C74" s="97" t="s">
        <v>285</v>
      </c>
      <c r="D74" s="135"/>
      <c r="E74" s="243">
        <v>1700</v>
      </c>
      <c r="F74" s="126">
        <v>0.33333333333333331</v>
      </c>
      <c r="G74" s="242">
        <f t="shared" si="4"/>
        <v>1133.3333333333335</v>
      </c>
      <c r="H74" s="133"/>
      <c r="I74" s="126">
        <v>0.33333333333333331</v>
      </c>
      <c r="J74" s="242">
        <f t="shared" si="5"/>
        <v>1133.3333333333335</v>
      </c>
      <c r="K74" s="136"/>
      <c r="L74" s="98"/>
      <c r="M74" s="90" t="e">
        <v>#N/A</v>
      </c>
      <c r="N74" s="191"/>
    </row>
    <row r="75" spans="1:14" s="82" customFormat="1" ht="21">
      <c r="A75" s="140"/>
      <c r="B75" s="140"/>
      <c r="C75" s="141" t="s">
        <v>5</v>
      </c>
      <c r="D75" s="135"/>
      <c r="E75" s="142">
        <v>0</v>
      </c>
      <c r="F75" s="143"/>
      <c r="G75" s="162"/>
      <c r="H75" s="144"/>
      <c r="I75" s="143"/>
      <c r="J75" s="162"/>
      <c r="K75" s="145"/>
      <c r="L75" s="146"/>
      <c r="M75" s="166"/>
      <c r="N75" s="191"/>
    </row>
    <row r="76" spans="1:14">
      <c r="A76" s="96">
        <v>4610011870545</v>
      </c>
      <c r="B76" s="95" t="s">
        <v>521</v>
      </c>
      <c r="C76" s="134" t="s">
        <v>59</v>
      </c>
      <c r="D76" s="135" t="s">
        <v>1237</v>
      </c>
      <c r="E76" s="155">
        <v>13990</v>
      </c>
      <c r="F76" s="126">
        <v>0.2</v>
      </c>
      <c r="G76" s="242">
        <f t="shared" ref="G76:G92" si="6">E76*(100%-F76)</f>
        <v>11192</v>
      </c>
      <c r="H76" s="133" t="s">
        <v>25</v>
      </c>
      <c r="I76" s="126">
        <v>0.3000000000000001</v>
      </c>
      <c r="J76" s="242">
        <f t="shared" ref="J76:J92" si="7">E76*(100%-I76)</f>
        <v>9793</v>
      </c>
      <c r="K76" s="136" t="str">
        <f>HYPERLINK(Таблица2[[#This Row],[Столбец11]],"Ссылка на сайт")</f>
        <v>Ссылка на сайт</v>
      </c>
      <c r="L76" s="98" t="s">
        <v>10</v>
      </c>
      <c r="M76" s="90" t="s">
        <v>950</v>
      </c>
      <c r="N76" s="191"/>
    </row>
    <row r="77" spans="1:14">
      <c r="A77" s="96">
        <v>4610011870552</v>
      </c>
      <c r="B77" s="95" t="s">
        <v>535</v>
      </c>
      <c r="C77" s="134" t="s">
        <v>60</v>
      </c>
      <c r="D77" s="135" t="s">
        <v>6</v>
      </c>
      <c r="E77" s="155">
        <v>15490</v>
      </c>
      <c r="F77" s="126">
        <v>0.2</v>
      </c>
      <c r="G77" s="242">
        <f t="shared" si="6"/>
        <v>12392</v>
      </c>
      <c r="H77" s="133" t="s">
        <v>25</v>
      </c>
      <c r="I77" s="126">
        <v>0.3</v>
      </c>
      <c r="J77" s="242">
        <f t="shared" si="7"/>
        <v>10843</v>
      </c>
      <c r="K77" s="136" t="str">
        <f>HYPERLINK(Таблица2[[#This Row],[Столбец11]],"Ссылка на сайт")</f>
        <v>Ссылка на сайт</v>
      </c>
      <c r="L77" s="98" t="s">
        <v>10</v>
      </c>
      <c r="M77" s="90" t="s">
        <v>951</v>
      </c>
      <c r="N77" s="191"/>
    </row>
    <row r="78" spans="1:14">
      <c r="A78" s="96">
        <v>4610011870095</v>
      </c>
      <c r="B78" s="95" t="s">
        <v>522</v>
      </c>
      <c r="C78" s="134" t="s">
        <v>61</v>
      </c>
      <c r="D78" s="135" t="s">
        <v>1238</v>
      </c>
      <c r="E78" s="155">
        <v>14990</v>
      </c>
      <c r="F78" s="126">
        <v>0.2</v>
      </c>
      <c r="G78" s="242">
        <f t="shared" si="6"/>
        <v>11992</v>
      </c>
      <c r="H78" s="133" t="s">
        <v>25</v>
      </c>
      <c r="I78" s="126">
        <v>0.3</v>
      </c>
      <c r="J78" s="242">
        <f t="shared" si="7"/>
        <v>10493</v>
      </c>
      <c r="K78" s="136" t="str">
        <f>HYPERLINK(Таблица2[[#This Row],[Столбец11]],"Ссылка на сайт")</f>
        <v>Ссылка на сайт</v>
      </c>
      <c r="L78" s="98" t="s">
        <v>13</v>
      </c>
      <c r="M78" s="90" t="s">
        <v>952</v>
      </c>
      <c r="N78" s="191"/>
    </row>
    <row r="79" spans="1:14">
      <c r="A79" s="96">
        <v>4610011870316</v>
      </c>
      <c r="B79" s="95" t="s">
        <v>536</v>
      </c>
      <c r="C79" s="134" t="s">
        <v>62</v>
      </c>
      <c r="D79" s="135" t="s">
        <v>6</v>
      </c>
      <c r="E79" s="155">
        <v>16490</v>
      </c>
      <c r="F79" s="126">
        <v>0.2</v>
      </c>
      <c r="G79" s="242">
        <f t="shared" si="6"/>
        <v>13192</v>
      </c>
      <c r="H79" s="133" t="s">
        <v>25</v>
      </c>
      <c r="I79" s="126">
        <v>0.3</v>
      </c>
      <c r="J79" s="242">
        <f t="shared" si="7"/>
        <v>11543</v>
      </c>
      <c r="K79" s="136" t="str">
        <f>HYPERLINK(Таблица2[[#This Row],[Столбец11]],"Ссылка на сайт")</f>
        <v>Ссылка на сайт</v>
      </c>
      <c r="L79" s="98" t="s">
        <v>13</v>
      </c>
      <c r="M79" s="90" t="s">
        <v>953</v>
      </c>
      <c r="N79" s="191"/>
    </row>
    <row r="80" spans="1:14">
      <c r="A80" s="96">
        <v>4610011870651</v>
      </c>
      <c r="B80" s="95" t="s">
        <v>523</v>
      </c>
      <c r="C80" s="134" t="s">
        <v>63</v>
      </c>
      <c r="D80" s="135" t="s">
        <v>1239</v>
      </c>
      <c r="E80" s="155">
        <v>16990</v>
      </c>
      <c r="F80" s="126">
        <v>0.2</v>
      </c>
      <c r="G80" s="242">
        <f t="shared" si="6"/>
        <v>13592</v>
      </c>
      <c r="H80" s="133" t="s">
        <v>25</v>
      </c>
      <c r="I80" s="126">
        <v>0.3</v>
      </c>
      <c r="J80" s="242">
        <f t="shared" si="7"/>
        <v>11893</v>
      </c>
      <c r="K80" s="136" t="str">
        <f>HYPERLINK(Таблица2[[#This Row],[Столбец11]],"Ссылка на сайт")</f>
        <v>Ссылка на сайт</v>
      </c>
      <c r="L80" s="98" t="s">
        <v>13</v>
      </c>
      <c r="M80" s="90" t="s">
        <v>954</v>
      </c>
      <c r="N80" s="191"/>
    </row>
    <row r="81" spans="1:14">
      <c r="A81" s="96">
        <v>4610011870859</v>
      </c>
      <c r="B81" s="95" t="s">
        <v>537</v>
      </c>
      <c r="C81" s="134" t="s">
        <v>64</v>
      </c>
      <c r="D81" s="135" t="s">
        <v>6</v>
      </c>
      <c r="E81" s="155">
        <v>18490</v>
      </c>
      <c r="F81" s="126">
        <v>0.2</v>
      </c>
      <c r="G81" s="242">
        <f t="shared" si="6"/>
        <v>14792</v>
      </c>
      <c r="H81" s="133" t="s">
        <v>25</v>
      </c>
      <c r="I81" s="126">
        <v>0.3</v>
      </c>
      <c r="J81" s="242">
        <f t="shared" si="7"/>
        <v>12943</v>
      </c>
      <c r="K81" s="136" t="str">
        <f>HYPERLINK(Таблица2[[#This Row],[Столбец11]],"Ссылка на сайт")</f>
        <v>Ссылка на сайт</v>
      </c>
      <c r="L81" s="98" t="s">
        <v>13</v>
      </c>
      <c r="M81" s="90" t="s">
        <v>955</v>
      </c>
      <c r="N81" s="191"/>
    </row>
    <row r="82" spans="1:14">
      <c r="A82" s="96">
        <v>4610011870101</v>
      </c>
      <c r="B82" s="95" t="s">
        <v>524</v>
      </c>
      <c r="C82" s="134" t="s">
        <v>65</v>
      </c>
      <c r="D82" s="135" t="s">
        <v>1240</v>
      </c>
      <c r="E82" s="155">
        <v>19200</v>
      </c>
      <c r="F82" s="126">
        <v>0.2</v>
      </c>
      <c r="G82" s="242">
        <f t="shared" si="6"/>
        <v>15360</v>
      </c>
      <c r="H82" s="133" t="s">
        <v>25</v>
      </c>
      <c r="I82" s="126">
        <v>0.3</v>
      </c>
      <c r="J82" s="242">
        <f t="shared" si="7"/>
        <v>13440</v>
      </c>
      <c r="K82" s="136" t="str">
        <f>HYPERLINK(Таблица2[[#This Row],[Столбец11]],"Ссылка на сайт")</f>
        <v>Ссылка на сайт</v>
      </c>
      <c r="L82" s="98" t="s">
        <v>12</v>
      </c>
      <c r="M82" s="90" t="s">
        <v>956</v>
      </c>
      <c r="N82" s="191"/>
    </row>
    <row r="83" spans="1:14">
      <c r="A83" s="96">
        <v>4610011870323</v>
      </c>
      <c r="B83" s="95" t="s">
        <v>538</v>
      </c>
      <c r="C83" s="134" t="s">
        <v>66</v>
      </c>
      <c r="D83" s="135" t="s">
        <v>6</v>
      </c>
      <c r="E83" s="155">
        <v>20700</v>
      </c>
      <c r="F83" s="126">
        <v>0.2</v>
      </c>
      <c r="G83" s="242">
        <f t="shared" si="6"/>
        <v>16560</v>
      </c>
      <c r="H83" s="133" t="s">
        <v>25</v>
      </c>
      <c r="I83" s="126">
        <v>0.3</v>
      </c>
      <c r="J83" s="242">
        <f t="shared" si="7"/>
        <v>14489.999999999998</v>
      </c>
      <c r="K83" s="136" t="str">
        <f>HYPERLINK(Таблица2[[#This Row],[Столбец11]],"Ссылка на сайт")</f>
        <v>Ссылка на сайт</v>
      </c>
      <c r="L83" s="98" t="s">
        <v>12</v>
      </c>
      <c r="M83" s="90" t="s">
        <v>957</v>
      </c>
      <c r="N83" s="191"/>
    </row>
    <row r="84" spans="1:14">
      <c r="A84" s="96">
        <v>4610011870064</v>
      </c>
      <c r="B84" s="95" t="s">
        <v>525</v>
      </c>
      <c r="C84" s="134" t="s">
        <v>67</v>
      </c>
      <c r="D84" s="135" t="s">
        <v>1238</v>
      </c>
      <c r="E84" s="242">
        <v>20235</v>
      </c>
      <c r="F84" s="126">
        <v>0.2</v>
      </c>
      <c r="G84" s="242">
        <f t="shared" si="6"/>
        <v>16188</v>
      </c>
      <c r="H84" s="133" t="s">
        <v>25</v>
      </c>
      <c r="I84" s="126">
        <v>0.3</v>
      </c>
      <c r="J84" s="242">
        <f t="shared" si="7"/>
        <v>14164.5</v>
      </c>
      <c r="K84" s="136" t="str">
        <f>HYPERLINK(Таблица2[[#This Row],[Столбец11]],"Ссылка на сайт")</f>
        <v>Ссылка на сайт</v>
      </c>
      <c r="L84" s="98" t="s">
        <v>14</v>
      </c>
      <c r="M84" s="90" t="s">
        <v>958</v>
      </c>
      <c r="N84" s="191"/>
    </row>
    <row r="85" spans="1:14">
      <c r="A85" s="96">
        <v>4610011870309</v>
      </c>
      <c r="B85" s="95" t="s">
        <v>539</v>
      </c>
      <c r="C85" s="134" t="s">
        <v>68</v>
      </c>
      <c r="D85" s="135" t="s">
        <v>6</v>
      </c>
      <c r="E85" s="242">
        <v>21735</v>
      </c>
      <c r="F85" s="126">
        <v>0.2</v>
      </c>
      <c r="G85" s="242">
        <f t="shared" si="6"/>
        <v>17388</v>
      </c>
      <c r="H85" s="133" t="s">
        <v>25</v>
      </c>
      <c r="I85" s="126">
        <v>0.3</v>
      </c>
      <c r="J85" s="242">
        <f t="shared" si="7"/>
        <v>15214.499999999998</v>
      </c>
      <c r="K85" s="136" t="str">
        <f>HYPERLINK(Таблица2[[#This Row],[Столбец11]],"Ссылка на сайт")</f>
        <v>Ссылка на сайт</v>
      </c>
      <c r="L85" s="98" t="s">
        <v>14</v>
      </c>
      <c r="M85" s="90" t="s">
        <v>959</v>
      </c>
      <c r="N85" s="191"/>
    </row>
    <row r="86" spans="1:14">
      <c r="A86" s="96">
        <v>4610011870071</v>
      </c>
      <c r="B86" s="95" t="s">
        <v>526</v>
      </c>
      <c r="C86" s="134" t="s">
        <v>69</v>
      </c>
      <c r="D86" s="135" t="s">
        <v>1240</v>
      </c>
      <c r="E86" s="242">
        <v>21300</v>
      </c>
      <c r="F86" s="126">
        <v>0.2</v>
      </c>
      <c r="G86" s="242">
        <f t="shared" si="6"/>
        <v>17040</v>
      </c>
      <c r="H86" s="133" t="s">
        <v>25</v>
      </c>
      <c r="I86" s="126">
        <v>0.3</v>
      </c>
      <c r="J86" s="242">
        <f t="shared" si="7"/>
        <v>14909.999999999998</v>
      </c>
      <c r="K86" s="136" t="str">
        <f>HYPERLINK(Таблица2[[#This Row],[Столбец11]],"Ссылка на сайт")</f>
        <v>Ссылка на сайт</v>
      </c>
      <c r="L86" s="98" t="s">
        <v>14</v>
      </c>
      <c r="M86" s="90" t="s">
        <v>960</v>
      </c>
      <c r="N86" s="191"/>
    </row>
    <row r="87" spans="1:14">
      <c r="A87" s="96">
        <v>4610011870088</v>
      </c>
      <c r="B87" s="95" t="s">
        <v>540</v>
      </c>
      <c r="C87" s="134" t="s">
        <v>70</v>
      </c>
      <c r="D87" s="135" t="s">
        <v>6</v>
      </c>
      <c r="E87" s="242">
        <v>22800</v>
      </c>
      <c r="F87" s="126">
        <v>0.2</v>
      </c>
      <c r="G87" s="242">
        <f t="shared" si="6"/>
        <v>18240</v>
      </c>
      <c r="H87" s="133" t="s">
        <v>25</v>
      </c>
      <c r="I87" s="126">
        <v>0.3</v>
      </c>
      <c r="J87" s="242">
        <f t="shared" si="7"/>
        <v>15959.999999999998</v>
      </c>
      <c r="K87" s="136" t="str">
        <f>HYPERLINK(Таблица2[[#This Row],[Столбец11]],"Ссылка на сайт")</f>
        <v>Ссылка на сайт</v>
      </c>
      <c r="L87" s="98" t="s">
        <v>14</v>
      </c>
      <c r="M87" s="90" t="s">
        <v>961</v>
      </c>
      <c r="N87" s="191"/>
    </row>
    <row r="88" spans="1:14">
      <c r="A88" s="96">
        <v>4610011870965</v>
      </c>
      <c r="B88" s="95" t="s">
        <v>527</v>
      </c>
      <c r="C88" s="134" t="s">
        <v>71</v>
      </c>
      <c r="D88" s="135" t="s">
        <v>1241</v>
      </c>
      <c r="E88" s="242">
        <v>46200</v>
      </c>
      <c r="F88" s="126">
        <v>0.2</v>
      </c>
      <c r="G88" s="242">
        <f t="shared" si="6"/>
        <v>36960</v>
      </c>
      <c r="H88" s="133" t="s">
        <v>25</v>
      </c>
      <c r="I88" s="126">
        <v>0.3</v>
      </c>
      <c r="J88" s="242">
        <f t="shared" si="7"/>
        <v>32339.999999999996</v>
      </c>
      <c r="K88" s="136" t="str">
        <f>HYPERLINK(Таблица2[[#This Row],[Столбец11]],"Ссылка на сайт")</f>
        <v>Ссылка на сайт</v>
      </c>
      <c r="L88" s="98" t="s">
        <v>14</v>
      </c>
      <c r="M88" s="90" t="s">
        <v>962</v>
      </c>
      <c r="N88" s="191"/>
    </row>
    <row r="89" spans="1:14">
      <c r="A89" s="96">
        <v>4610011871313</v>
      </c>
      <c r="B89" s="95" t="s">
        <v>541</v>
      </c>
      <c r="C89" s="134" t="s">
        <v>72</v>
      </c>
      <c r="D89" s="135" t="s">
        <v>6</v>
      </c>
      <c r="E89" s="242">
        <v>47700</v>
      </c>
      <c r="F89" s="126">
        <v>0.2</v>
      </c>
      <c r="G89" s="242">
        <f t="shared" si="6"/>
        <v>38160</v>
      </c>
      <c r="H89" s="133" t="s">
        <v>25</v>
      </c>
      <c r="I89" s="126">
        <v>0.3</v>
      </c>
      <c r="J89" s="242">
        <f t="shared" si="7"/>
        <v>33390</v>
      </c>
      <c r="K89" s="136" t="str">
        <f>HYPERLINK(Таблица2[[#This Row],[Столбец11]],"Ссылка на сайт")</f>
        <v>Ссылка на сайт</v>
      </c>
      <c r="L89" s="98" t="s">
        <v>14</v>
      </c>
      <c r="M89" s="90" t="s">
        <v>963</v>
      </c>
      <c r="N89" s="191"/>
    </row>
    <row r="90" spans="1:14">
      <c r="A90" s="96">
        <v>778558</v>
      </c>
      <c r="B90" s="95" t="s">
        <v>528</v>
      </c>
      <c r="C90" s="134" t="s">
        <v>452</v>
      </c>
      <c r="D90" s="135" t="s">
        <v>1242</v>
      </c>
      <c r="E90" s="242">
        <v>77400</v>
      </c>
      <c r="F90" s="126">
        <v>0.2</v>
      </c>
      <c r="G90" s="242">
        <f t="shared" si="6"/>
        <v>61920</v>
      </c>
      <c r="H90" s="133" t="s">
        <v>26</v>
      </c>
      <c r="I90" s="126">
        <v>0.3</v>
      </c>
      <c r="J90" s="242">
        <f t="shared" si="7"/>
        <v>54180</v>
      </c>
      <c r="K90" s="136" t="str">
        <f>HYPERLINK(Таблица2[[#This Row],[Столбец11]],"Ссылка на сайт")</f>
        <v>Ссылка на сайт</v>
      </c>
      <c r="L90" s="98" t="s">
        <v>14</v>
      </c>
      <c r="M90" s="90" t="s">
        <v>964</v>
      </c>
      <c r="N90" s="191"/>
    </row>
    <row r="91" spans="1:14">
      <c r="A91" s="96">
        <v>778664</v>
      </c>
      <c r="B91" s="95" t="s">
        <v>542</v>
      </c>
      <c r="C91" s="134" t="s">
        <v>453</v>
      </c>
      <c r="D91" s="135" t="s">
        <v>6</v>
      </c>
      <c r="E91" s="242">
        <v>78900</v>
      </c>
      <c r="F91" s="126">
        <v>0.2</v>
      </c>
      <c r="G91" s="242">
        <f t="shared" si="6"/>
        <v>63120</v>
      </c>
      <c r="H91" s="133" t="s">
        <v>26</v>
      </c>
      <c r="I91" s="126">
        <v>0.3</v>
      </c>
      <c r="J91" s="242">
        <f t="shared" si="7"/>
        <v>55230</v>
      </c>
      <c r="K91" s="136" t="str">
        <f>HYPERLINK(Таблица2[[#This Row],[Столбец11]],"Ссылка на сайт")</f>
        <v>Ссылка на сайт</v>
      </c>
      <c r="L91" s="98" t="s">
        <v>14</v>
      </c>
      <c r="M91" s="90" t="s">
        <v>965</v>
      </c>
      <c r="N91" s="191"/>
    </row>
    <row r="92" spans="1:14" s="90" customFormat="1">
      <c r="A92" s="96">
        <v>770546</v>
      </c>
      <c r="B92" s="96"/>
      <c r="C92" s="97" t="s">
        <v>286</v>
      </c>
      <c r="D92" s="135"/>
      <c r="E92" s="243">
        <v>1500</v>
      </c>
      <c r="F92" s="126">
        <v>0.33350000000000002</v>
      </c>
      <c r="G92" s="242">
        <f t="shared" si="6"/>
        <v>999.75</v>
      </c>
      <c r="H92" s="133"/>
      <c r="I92" s="126">
        <v>0.33350000000000002</v>
      </c>
      <c r="J92" s="242">
        <f t="shared" si="7"/>
        <v>999.75</v>
      </c>
      <c r="K92" s="136"/>
      <c r="L92" s="98" t="s">
        <v>11</v>
      </c>
      <c r="M92" s="90" t="e">
        <v>#N/A</v>
      </c>
      <c r="N92" s="191"/>
    </row>
    <row r="93" spans="1:14" s="82" customFormat="1" ht="21">
      <c r="A93" s="140"/>
      <c r="B93" s="140"/>
      <c r="C93" s="141" t="s">
        <v>7</v>
      </c>
      <c r="D93" s="135"/>
      <c r="E93" s="142">
        <v>0</v>
      </c>
      <c r="F93" s="143"/>
      <c r="G93" s="162"/>
      <c r="H93" s="144"/>
      <c r="I93" s="143"/>
      <c r="J93" s="162"/>
      <c r="K93" s="145"/>
      <c r="L93" s="146"/>
      <c r="M93" s="166"/>
      <c r="N93" s="191"/>
    </row>
    <row r="94" spans="1:14">
      <c r="A94" s="96">
        <v>4610011873904</v>
      </c>
      <c r="B94" s="95" t="s">
        <v>543</v>
      </c>
      <c r="C94" s="134" t="s">
        <v>73</v>
      </c>
      <c r="D94" s="135" t="s">
        <v>1243</v>
      </c>
      <c r="E94" s="242">
        <v>5100</v>
      </c>
      <c r="F94" s="126">
        <v>0.2</v>
      </c>
      <c r="G94" s="242">
        <f t="shared" ref="G94:G106" si="8">E94*(100%-F94)</f>
        <v>4080</v>
      </c>
      <c r="H94" s="133" t="s">
        <v>25</v>
      </c>
      <c r="I94" s="126">
        <v>0.3</v>
      </c>
      <c r="J94" s="242">
        <f t="shared" ref="J94:J109" si="9">E94*(100%-I94)</f>
        <v>3570</v>
      </c>
      <c r="K94" s="136" t="str">
        <f>HYPERLINK(Таблица2[[#This Row],[Столбец11]],"Ссылка на сайт")</f>
        <v>Ссылка на сайт</v>
      </c>
      <c r="L94" s="98" t="s">
        <v>11</v>
      </c>
      <c r="M94" s="90" t="s">
        <v>966</v>
      </c>
      <c r="N94" s="191"/>
    </row>
    <row r="95" spans="1:14">
      <c r="A95" s="96">
        <v>4610011873911</v>
      </c>
      <c r="B95" s="95" t="s">
        <v>544</v>
      </c>
      <c r="C95" s="134" t="s">
        <v>74</v>
      </c>
      <c r="D95" s="135" t="s">
        <v>1244</v>
      </c>
      <c r="E95" s="242">
        <v>6000</v>
      </c>
      <c r="F95" s="126">
        <v>0.2</v>
      </c>
      <c r="G95" s="242">
        <f t="shared" si="8"/>
        <v>4800</v>
      </c>
      <c r="H95" s="133" t="s">
        <v>25</v>
      </c>
      <c r="I95" s="126">
        <v>0.3</v>
      </c>
      <c r="J95" s="242">
        <f t="shared" si="9"/>
        <v>4200</v>
      </c>
      <c r="K95" s="136" t="str">
        <f>HYPERLINK(Таблица2[[#This Row],[Столбец11]],"Ссылка на сайт")</f>
        <v>Ссылка на сайт</v>
      </c>
      <c r="L95" s="98" t="s">
        <v>11</v>
      </c>
      <c r="M95" s="90" t="s">
        <v>967</v>
      </c>
      <c r="N95" s="191"/>
    </row>
    <row r="96" spans="1:14">
      <c r="A96" s="96">
        <v>4610011875076</v>
      </c>
      <c r="B96" s="95" t="s">
        <v>545</v>
      </c>
      <c r="C96" s="134" t="s">
        <v>75</v>
      </c>
      <c r="D96" s="135" t="s">
        <v>1245</v>
      </c>
      <c r="E96" s="242">
        <v>8600</v>
      </c>
      <c r="F96" s="126">
        <v>0.2</v>
      </c>
      <c r="G96" s="242">
        <f t="shared" si="8"/>
        <v>6880</v>
      </c>
      <c r="H96" s="133" t="s">
        <v>25</v>
      </c>
      <c r="I96" s="126">
        <v>0.3</v>
      </c>
      <c r="J96" s="242">
        <f t="shared" si="9"/>
        <v>6020</v>
      </c>
      <c r="K96" s="136" t="str">
        <f>HYPERLINK(Таблица2[[#This Row],[Столбец11]],"Ссылка на сайт")</f>
        <v>Ссылка на сайт</v>
      </c>
      <c r="L96" s="98" t="s">
        <v>11</v>
      </c>
      <c r="M96" s="90" t="s">
        <v>968</v>
      </c>
      <c r="N96" s="191"/>
    </row>
    <row r="97" spans="1:14">
      <c r="A97" s="96">
        <v>778176</v>
      </c>
      <c r="B97" s="95" t="s">
        <v>546</v>
      </c>
      <c r="C97" s="134" t="s">
        <v>442</v>
      </c>
      <c r="D97" s="135" t="s">
        <v>1246</v>
      </c>
      <c r="E97" s="242">
        <v>8400</v>
      </c>
      <c r="F97" s="126">
        <v>0.2</v>
      </c>
      <c r="G97" s="242">
        <f t="shared" si="8"/>
        <v>6720</v>
      </c>
      <c r="H97" s="133" t="s">
        <v>25</v>
      </c>
      <c r="I97" s="126">
        <v>0.3</v>
      </c>
      <c r="J97" s="242">
        <f t="shared" si="9"/>
        <v>5880</v>
      </c>
      <c r="K97" s="136" t="str">
        <f>HYPERLINK(Таблица2[[#This Row],[Столбец11]],"Ссылка на сайт")</f>
        <v>Ссылка на сайт</v>
      </c>
      <c r="L97" s="98" t="s">
        <v>11</v>
      </c>
      <c r="M97" s="90" t="s">
        <v>969</v>
      </c>
      <c r="N97" s="191"/>
    </row>
    <row r="98" spans="1:14">
      <c r="A98" s="96">
        <v>778183</v>
      </c>
      <c r="B98" s="95" t="s">
        <v>547</v>
      </c>
      <c r="C98" s="134" t="s">
        <v>443</v>
      </c>
      <c r="D98" s="135" t="s">
        <v>1247</v>
      </c>
      <c r="E98" s="242">
        <v>9600</v>
      </c>
      <c r="F98" s="126">
        <v>0.2</v>
      </c>
      <c r="G98" s="242">
        <f t="shared" si="8"/>
        <v>7680</v>
      </c>
      <c r="H98" s="133" t="s">
        <v>25</v>
      </c>
      <c r="I98" s="126">
        <v>0.3</v>
      </c>
      <c r="J98" s="242">
        <f t="shared" si="9"/>
        <v>6720</v>
      </c>
      <c r="K98" s="136" t="str">
        <f>HYPERLINK(Таблица2[[#This Row],[Столбец11]],"Ссылка на сайт")</f>
        <v>Ссылка на сайт</v>
      </c>
      <c r="L98" s="98" t="s">
        <v>11</v>
      </c>
      <c r="M98" s="90" t="s">
        <v>970</v>
      </c>
      <c r="N98" s="191"/>
    </row>
    <row r="99" spans="1:14">
      <c r="A99" s="96">
        <v>778190</v>
      </c>
      <c r="B99" s="95" t="s">
        <v>548</v>
      </c>
      <c r="C99" s="134" t="s">
        <v>444</v>
      </c>
      <c r="D99" s="135" t="s">
        <v>1248</v>
      </c>
      <c r="E99" s="242">
        <v>11400</v>
      </c>
      <c r="F99" s="126">
        <v>0.2</v>
      </c>
      <c r="G99" s="242">
        <f t="shared" si="8"/>
        <v>9120</v>
      </c>
      <c r="H99" s="133" t="s">
        <v>25</v>
      </c>
      <c r="I99" s="126">
        <v>0.3</v>
      </c>
      <c r="J99" s="242">
        <f t="shared" si="9"/>
        <v>7979.9999999999991</v>
      </c>
      <c r="K99" s="136" t="str">
        <f>HYPERLINK(Таблица2[[#This Row],[Столбец11]],"Ссылка на сайт")</f>
        <v>Ссылка на сайт</v>
      </c>
      <c r="L99" s="98" t="s">
        <v>11</v>
      </c>
      <c r="M99" s="90" t="s">
        <v>971</v>
      </c>
      <c r="N99" s="191"/>
    </row>
    <row r="100" spans="1:14">
      <c r="A100" s="96">
        <v>4610011870019</v>
      </c>
      <c r="B100" s="95" t="s">
        <v>549</v>
      </c>
      <c r="C100" s="134" t="s">
        <v>76</v>
      </c>
      <c r="D100" s="135" t="s">
        <v>1249</v>
      </c>
      <c r="E100" s="242">
        <v>3990</v>
      </c>
      <c r="F100" s="126">
        <v>0.2</v>
      </c>
      <c r="G100" s="242">
        <f t="shared" si="8"/>
        <v>3192</v>
      </c>
      <c r="H100" s="133" t="s">
        <v>25</v>
      </c>
      <c r="I100" s="126">
        <v>0.3000000000000001</v>
      </c>
      <c r="J100" s="242">
        <f t="shared" si="9"/>
        <v>2793</v>
      </c>
      <c r="K100" s="136" t="str">
        <f>HYPERLINK(Таблица2[[#This Row],[Столбец11]],"Ссылка на сайт")</f>
        <v>Ссылка на сайт</v>
      </c>
      <c r="L100" s="98" t="s">
        <v>11</v>
      </c>
      <c r="M100" s="90" t="s">
        <v>972</v>
      </c>
      <c r="N100" s="191"/>
    </row>
    <row r="101" spans="1:14" s="81" customFormat="1">
      <c r="A101" s="96">
        <v>770057</v>
      </c>
      <c r="B101" s="96" t="s">
        <v>1784</v>
      </c>
      <c r="C101" s="134" t="s">
        <v>1782</v>
      </c>
      <c r="D101" s="135" t="s">
        <v>1785</v>
      </c>
      <c r="E101" s="242">
        <v>4800</v>
      </c>
      <c r="F101" s="126">
        <v>0.2</v>
      </c>
      <c r="G101" s="242">
        <f t="shared" si="8"/>
        <v>3840</v>
      </c>
      <c r="H101" s="133" t="s">
        <v>25</v>
      </c>
      <c r="I101" s="126">
        <v>0.3</v>
      </c>
      <c r="J101" s="242">
        <f t="shared" si="9"/>
        <v>3360</v>
      </c>
      <c r="K101" s="173" t="str">
        <f>HYPERLINK(Таблица2[[#This Row],[Столбец11]],"Ссылка на сайт")</f>
        <v>Ссылка на сайт</v>
      </c>
      <c r="L101" s="98" t="s">
        <v>11</v>
      </c>
      <c r="M101" s="174" t="s">
        <v>1783</v>
      </c>
      <c r="N101" s="191"/>
    </row>
    <row r="102" spans="1:14">
      <c r="A102" s="96">
        <v>4610011871825</v>
      </c>
      <c r="B102" s="95" t="s">
        <v>550</v>
      </c>
      <c r="C102" s="134" t="s">
        <v>77</v>
      </c>
      <c r="D102" s="135" t="s">
        <v>1250</v>
      </c>
      <c r="E102" s="242">
        <v>4290</v>
      </c>
      <c r="F102" s="126">
        <v>0.2</v>
      </c>
      <c r="G102" s="242">
        <f t="shared" si="8"/>
        <v>3432</v>
      </c>
      <c r="H102" s="133" t="s">
        <v>25</v>
      </c>
      <c r="I102" s="126">
        <v>0.3</v>
      </c>
      <c r="J102" s="242">
        <f t="shared" si="9"/>
        <v>3003</v>
      </c>
      <c r="K102" s="136" t="str">
        <f>HYPERLINK(Таблица2[[#This Row],[Столбец11]],"Ссылка на сайт")</f>
        <v>Ссылка на сайт</v>
      </c>
      <c r="L102" s="98" t="s">
        <v>11</v>
      </c>
      <c r="M102" s="90" t="s">
        <v>973</v>
      </c>
      <c r="N102" s="191"/>
    </row>
    <row r="103" spans="1:14">
      <c r="A103" s="96">
        <v>4610011870613</v>
      </c>
      <c r="B103" s="95" t="s">
        <v>551</v>
      </c>
      <c r="C103" s="134" t="s">
        <v>78</v>
      </c>
      <c r="D103" s="135" t="s">
        <v>1251</v>
      </c>
      <c r="E103" s="242">
        <v>5100</v>
      </c>
      <c r="F103" s="126">
        <v>0.2</v>
      </c>
      <c r="G103" s="242">
        <f t="shared" si="8"/>
        <v>4080</v>
      </c>
      <c r="H103" s="133" t="s">
        <v>25</v>
      </c>
      <c r="I103" s="126">
        <v>0.3</v>
      </c>
      <c r="J103" s="242">
        <f t="shared" si="9"/>
        <v>3570</v>
      </c>
      <c r="K103" s="136" t="str">
        <f>HYPERLINK(Таблица2[[#This Row],[Столбец11]],"Ссылка на сайт")</f>
        <v>Ссылка на сайт</v>
      </c>
      <c r="L103" s="98" t="s">
        <v>11</v>
      </c>
      <c r="M103" s="90" t="s">
        <v>974</v>
      </c>
      <c r="N103" s="191"/>
    </row>
    <row r="104" spans="1:14">
      <c r="A104" s="96">
        <v>4610011871832</v>
      </c>
      <c r="B104" s="95" t="s">
        <v>552</v>
      </c>
      <c r="C104" s="134" t="s">
        <v>79</v>
      </c>
      <c r="D104" s="135" t="s">
        <v>1252</v>
      </c>
      <c r="E104" s="242">
        <v>5400</v>
      </c>
      <c r="F104" s="126">
        <v>0.2</v>
      </c>
      <c r="G104" s="242">
        <f t="shared" si="8"/>
        <v>4320</v>
      </c>
      <c r="H104" s="133" t="s">
        <v>25</v>
      </c>
      <c r="I104" s="126">
        <v>0.3</v>
      </c>
      <c r="J104" s="242">
        <f t="shared" si="9"/>
        <v>3779.9999999999995</v>
      </c>
      <c r="K104" s="136" t="str">
        <f>HYPERLINK(Таблица2[[#This Row],[Столбец11]],"Ссылка на сайт")</f>
        <v>Ссылка на сайт</v>
      </c>
      <c r="L104" s="98" t="s">
        <v>11</v>
      </c>
      <c r="M104" s="90" t="s">
        <v>975</v>
      </c>
      <c r="N104" s="191"/>
    </row>
    <row r="105" spans="1:14">
      <c r="A105" s="96">
        <v>4610011870040</v>
      </c>
      <c r="B105" s="95" t="s">
        <v>553</v>
      </c>
      <c r="C105" s="134" t="s">
        <v>80</v>
      </c>
      <c r="D105" s="135" t="s">
        <v>1253</v>
      </c>
      <c r="E105" s="242">
        <v>8600</v>
      </c>
      <c r="F105" s="126">
        <v>0.2</v>
      </c>
      <c r="G105" s="242">
        <f t="shared" si="8"/>
        <v>6880</v>
      </c>
      <c r="H105" s="133" t="s">
        <v>25</v>
      </c>
      <c r="I105" s="126">
        <v>0.3</v>
      </c>
      <c r="J105" s="242">
        <f t="shared" si="9"/>
        <v>6020</v>
      </c>
      <c r="K105" s="136" t="str">
        <f>HYPERLINK(Таблица2[[#This Row],[Столбец11]],"Ссылка на сайт")</f>
        <v>Ссылка на сайт</v>
      </c>
      <c r="L105" s="98" t="s">
        <v>11</v>
      </c>
      <c r="M105" s="90" t="s">
        <v>976</v>
      </c>
      <c r="N105" s="191"/>
    </row>
    <row r="106" spans="1:14">
      <c r="A106" s="96">
        <v>4610011871382</v>
      </c>
      <c r="B106" s="95" t="s">
        <v>554</v>
      </c>
      <c r="C106" s="134" t="s">
        <v>81</v>
      </c>
      <c r="D106" s="135" t="s">
        <v>1254</v>
      </c>
      <c r="E106" s="242">
        <v>20000</v>
      </c>
      <c r="F106" s="126">
        <v>0.2</v>
      </c>
      <c r="G106" s="242">
        <f t="shared" si="8"/>
        <v>16000</v>
      </c>
      <c r="H106" s="133" t="s">
        <v>25</v>
      </c>
      <c r="I106" s="126">
        <v>0.3</v>
      </c>
      <c r="J106" s="242">
        <f t="shared" si="9"/>
        <v>14000</v>
      </c>
      <c r="K106" s="136" t="str">
        <f>HYPERLINK(Таблица2[[#This Row],[Столбец11]],"Ссылка на сайт")</f>
        <v>Ссылка на сайт</v>
      </c>
      <c r="L106" s="98" t="s">
        <v>11</v>
      </c>
      <c r="M106" s="90" t="s">
        <v>977</v>
      </c>
      <c r="N106" s="191"/>
    </row>
    <row r="107" spans="1:14">
      <c r="A107" s="96"/>
      <c r="B107" s="96" t="s">
        <v>845</v>
      </c>
      <c r="C107" s="134" t="s">
        <v>363</v>
      </c>
      <c r="D107" s="135" t="s">
        <v>1251</v>
      </c>
      <c r="E107" s="242">
        <v>3990</v>
      </c>
      <c r="F107" s="126">
        <v>0.2</v>
      </c>
      <c r="G107" s="242">
        <f>E107*(100%-F107)</f>
        <v>3192</v>
      </c>
      <c r="H107" s="133" t="s">
        <v>25</v>
      </c>
      <c r="I107" s="126">
        <v>0.3</v>
      </c>
      <c r="J107" s="242">
        <f t="shared" si="9"/>
        <v>2793</v>
      </c>
      <c r="K107" s="136"/>
      <c r="L107" s="98" t="s">
        <v>11</v>
      </c>
      <c r="M107" s="90" t="e">
        <v>#N/A</v>
      </c>
      <c r="N107" s="191"/>
    </row>
    <row r="108" spans="1:14">
      <c r="A108" s="96"/>
      <c r="B108" s="96" t="s">
        <v>846</v>
      </c>
      <c r="C108" s="134" t="s">
        <v>364</v>
      </c>
      <c r="D108" s="135" t="s">
        <v>1252</v>
      </c>
      <c r="E108" s="242">
        <v>4490</v>
      </c>
      <c r="F108" s="126">
        <v>0.2</v>
      </c>
      <c r="G108" s="242">
        <f t="shared" ref="G108:G109" si="10">E108*(100%-F108)</f>
        <v>3592</v>
      </c>
      <c r="H108" s="133" t="s">
        <v>25</v>
      </c>
      <c r="I108" s="126">
        <v>0.3</v>
      </c>
      <c r="J108" s="242">
        <f t="shared" si="9"/>
        <v>3143</v>
      </c>
      <c r="K108" s="136"/>
      <c r="L108" s="98" t="s">
        <v>11</v>
      </c>
      <c r="M108" s="90" t="e">
        <v>#N/A</v>
      </c>
      <c r="N108" s="191"/>
    </row>
    <row r="109" spans="1:14">
      <c r="A109" s="96"/>
      <c r="B109" s="96" t="s">
        <v>847</v>
      </c>
      <c r="C109" s="134" t="s">
        <v>365</v>
      </c>
      <c r="D109" s="135" t="s">
        <v>1253</v>
      </c>
      <c r="E109" s="242">
        <v>4990</v>
      </c>
      <c r="F109" s="126">
        <v>0.2</v>
      </c>
      <c r="G109" s="242">
        <f t="shared" si="10"/>
        <v>3992</v>
      </c>
      <c r="H109" s="133" t="s">
        <v>25</v>
      </c>
      <c r="I109" s="126">
        <v>0.3</v>
      </c>
      <c r="J109" s="242">
        <f t="shared" si="9"/>
        <v>3493</v>
      </c>
      <c r="K109" s="136"/>
      <c r="L109" s="98" t="s">
        <v>11</v>
      </c>
      <c r="M109" s="90" t="e">
        <v>#N/A</v>
      </c>
      <c r="N109" s="191"/>
    </row>
    <row r="110" spans="1:14">
      <c r="A110" s="96">
        <v>4610011873850</v>
      </c>
      <c r="B110" s="96" t="s">
        <v>555</v>
      </c>
      <c r="C110" s="134" t="s">
        <v>82</v>
      </c>
      <c r="D110" s="135" t="s">
        <v>1255</v>
      </c>
      <c r="E110" s="155">
        <v>16990</v>
      </c>
      <c r="F110" s="126">
        <v>0.2</v>
      </c>
      <c r="G110" s="242">
        <f t="shared" ref="G110:G113" si="11">E110*(100%-F110)</f>
        <v>13592</v>
      </c>
      <c r="H110" s="133" t="s">
        <v>27</v>
      </c>
      <c r="I110" s="126">
        <v>0.3000000000000001</v>
      </c>
      <c r="J110" s="242">
        <f>E110*(100%-I110)</f>
        <v>11893</v>
      </c>
      <c r="K110" s="136" t="str">
        <f>HYPERLINK(Таблица2[[#This Row],[Столбец11]],"Ссылка на сайт")</f>
        <v>Ссылка на сайт</v>
      </c>
      <c r="L110" s="98" t="s">
        <v>11</v>
      </c>
      <c r="M110" s="90" t="s">
        <v>978</v>
      </c>
      <c r="N110" s="191"/>
    </row>
    <row r="111" spans="1:14">
      <c r="A111" s="96">
        <v>773867</v>
      </c>
      <c r="B111" s="96" t="s">
        <v>556</v>
      </c>
      <c r="C111" s="134" t="s">
        <v>83</v>
      </c>
      <c r="D111" s="135" t="s">
        <v>1256</v>
      </c>
      <c r="E111" s="155">
        <v>21990</v>
      </c>
      <c r="F111" s="126">
        <v>0.2</v>
      </c>
      <c r="G111" s="242">
        <f t="shared" si="11"/>
        <v>17592</v>
      </c>
      <c r="H111" s="133" t="s">
        <v>27</v>
      </c>
      <c r="I111" s="126">
        <v>0.3</v>
      </c>
      <c r="J111" s="242">
        <f>E111*(100%-I111)</f>
        <v>15392.999999999998</v>
      </c>
      <c r="K111" s="136" t="str">
        <f>HYPERLINK(Таблица2[[#This Row],[Столбец11]],"Ссылка на сайт")</f>
        <v>Ссылка на сайт</v>
      </c>
      <c r="L111" s="98" t="s">
        <v>11</v>
      </c>
      <c r="M111" s="90" t="s">
        <v>979</v>
      </c>
      <c r="N111" s="191"/>
    </row>
    <row r="112" spans="1:14">
      <c r="A112" s="96">
        <v>4610011870637</v>
      </c>
      <c r="B112" s="96" t="s">
        <v>557</v>
      </c>
      <c r="C112" s="134" t="s">
        <v>84</v>
      </c>
      <c r="D112" s="135" t="s">
        <v>1257</v>
      </c>
      <c r="E112" s="155">
        <v>29990</v>
      </c>
      <c r="F112" s="126">
        <v>0.2</v>
      </c>
      <c r="G112" s="242">
        <f t="shared" si="11"/>
        <v>23992</v>
      </c>
      <c r="H112" s="133" t="s">
        <v>27</v>
      </c>
      <c r="I112" s="126">
        <v>0.3</v>
      </c>
      <c r="J112" s="242">
        <f>E112*(100%-I112)</f>
        <v>20993</v>
      </c>
      <c r="K112" s="136" t="str">
        <f>HYPERLINK(Таблица2[[#This Row],[Столбец11]],"Ссылка на сайт")</f>
        <v>Ссылка на сайт</v>
      </c>
      <c r="L112" s="98" t="s">
        <v>11</v>
      </c>
      <c r="M112" s="90" t="s">
        <v>980</v>
      </c>
      <c r="N112" s="191"/>
    </row>
    <row r="113" spans="1:14" s="90" customFormat="1">
      <c r="A113" s="96">
        <v>770547</v>
      </c>
      <c r="B113" s="96"/>
      <c r="C113" s="97" t="s">
        <v>287</v>
      </c>
      <c r="D113" s="135"/>
      <c r="E113" s="243">
        <v>1500</v>
      </c>
      <c r="F113" s="126">
        <v>0.33350000000000002</v>
      </c>
      <c r="G113" s="242">
        <f t="shared" si="11"/>
        <v>999.75</v>
      </c>
      <c r="H113" s="133" t="s">
        <v>26</v>
      </c>
      <c r="I113" s="126">
        <v>0.33350000000000002</v>
      </c>
      <c r="J113" s="242">
        <f>E113*(100%-I113)</f>
        <v>999.75</v>
      </c>
      <c r="K113" s="136"/>
      <c r="L113" s="98" t="s">
        <v>11</v>
      </c>
      <c r="M113" s="90" t="e">
        <v>#N/A</v>
      </c>
      <c r="N113" s="191"/>
    </row>
    <row r="114" spans="1:14" s="82" customFormat="1" ht="21">
      <c r="A114" s="140"/>
      <c r="B114" s="140"/>
      <c r="C114" s="141" t="s">
        <v>830</v>
      </c>
      <c r="D114" s="135"/>
      <c r="E114" s="142">
        <v>0</v>
      </c>
      <c r="F114" s="143"/>
      <c r="G114" s="162"/>
      <c r="H114" s="144"/>
      <c r="I114" s="143"/>
      <c r="J114" s="162"/>
      <c r="K114" s="145"/>
      <c r="L114" s="146"/>
      <c r="M114" s="166"/>
      <c r="N114" s="191"/>
    </row>
    <row r="115" spans="1:14">
      <c r="A115" s="96">
        <v>4610011871771</v>
      </c>
      <c r="B115" s="95" t="s">
        <v>558</v>
      </c>
      <c r="C115" s="134" t="s">
        <v>592</v>
      </c>
      <c r="D115" s="135" t="s">
        <v>1258</v>
      </c>
      <c r="E115" s="242">
        <v>3600</v>
      </c>
      <c r="F115" s="126">
        <v>0.2</v>
      </c>
      <c r="G115" s="242">
        <f t="shared" ref="G115:G165" si="12">E115*(100%-F115)</f>
        <v>2880</v>
      </c>
      <c r="H115" s="133" t="s">
        <v>25</v>
      </c>
      <c r="I115" s="126">
        <v>0.3000000000000001</v>
      </c>
      <c r="J115" s="242">
        <f t="shared" ref="J115:J146" si="13">E115*(100%-I115)</f>
        <v>2520</v>
      </c>
      <c r="K115" s="136" t="str">
        <f>HYPERLINK(Таблица2[[#This Row],[Столбец11]],"Ссылка на сайт")</f>
        <v>Ссылка на сайт</v>
      </c>
      <c r="L115" s="98" t="s">
        <v>11</v>
      </c>
      <c r="M115" s="90" t="s">
        <v>981</v>
      </c>
      <c r="N115" s="191"/>
    </row>
    <row r="116" spans="1:14">
      <c r="A116" s="96">
        <v>775090</v>
      </c>
      <c r="B116" s="95" t="s">
        <v>559</v>
      </c>
      <c r="C116" s="134" t="s">
        <v>593</v>
      </c>
      <c r="D116" s="135" t="s">
        <v>1259</v>
      </c>
      <c r="E116" s="242">
        <v>4200</v>
      </c>
      <c r="F116" s="126">
        <v>0.2</v>
      </c>
      <c r="G116" s="242">
        <f t="shared" si="12"/>
        <v>3360</v>
      </c>
      <c r="H116" s="133" t="s">
        <v>25</v>
      </c>
      <c r="I116" s="126">
        <v>0.3</v>
      </c>
      <c r="J116" s="242">
        <f t="shared" si="13"/>
        <v>2940</v>
      </c>
      <c r="K116" s="136" t="str">
        <f>HYPERLINK(Таблица2[[#This Row],[Столбец11]],"Ссылка на сайт")</f>
        <v>Ссылка на сайт</v>
      </c>
      <c r="L116" s="98" t="s">
        <v>11</v>
      </c>
      <c r="M116" s="90" t="s">
        <v>982</v>
      </c>
      <c r="N116" s="191"/>
    </row>
    <row r="117" spans="1:14">
      <c r="A117" s="96">
        <v>4610011871788</v>
      </c>
      <c r="B117" s="95" t="s">
        <v>560</v>
      </c>
      <c r="C117" s="134" t="s">
        <v>594</v>
      </c>
      <c r="D117" s="135" t="s">
        <v>1258</v>
      </c>
      <c r="E117" s="242">
        <v>5400</v>
      </c>
      <c r="F117" s="126">
        <v>0.2</v>
      </c>
      <c r="G117" s="242">
        <f t="shared" si="12"/>
        <v>4320</v>
      </c>
      <c r="H117" s="133" t="s">
        <v>25</v>
      </c>
      <c r="I117" s="126">
        <v>0.3</v>
      </c>
      <c r="J117" s="242">
        <f t="shared" si="13"/>
        <v>3779.9999999999995</v>
      </c>
      <c r="K117" s="136" t="str">
        <f>HYPERLINK(Таблица2[[#This Row],[Столбец11]],"Ссылка на сайт")</f>
        <v>Ссылка на сайт</v>
      </c>
      <c r="L117" s="98" t="s">
        <v>11</v>
      </c>
      <c r="M117" s="90" t="s">
        <v>983</v>
      </c>
      <c r="N117" s="191"/>
    </row>
    <row r="118" spans="1:14">
      <c r="A118" s="96">
        <v>4610011873263</v>
      </c>
      <c r="B118" s="95" t="s">
        <v>561</v>
      </c>
      <c r="C118" s="134" t="s">
        <v>595</v>
      </c>
      <c r="D118" s="135" t="s">
        <v>1259</v>
      </c>
      <c r="E118" s="242">
        <v>5400</v>
      </c>
      <c r="F118" s="126">
        <v>0.2</v>
      </c>
      <c r="G118" s="242">
        <f t="shared" si="12"/>
        <v>4320</v>
      </c>
      <c r="H118" s="133" t="s">
        <v>25</v>
      </c>
      <c r="I118" s="126">
        <v>0.3</v>
      </c>
      <c r="J118" s="242">
        <f t="shared" si="13"/>
        <v>3779.9999999999995</v>
      </c>
      <c r="K118" s="136" t="str">
        <f>HYPERLINK(Таблица2[[#This Row],[Столбец11]],"Ссылка на сайт")</f>
        <v>Ссылка на сайт</v>
      </c>
      <c r="L118" s="98" t="s">
        <v>11</v>
      </c>
      <c r="M118" s="90" t="s">
        <v>984</v>
      </c>
      <c r="N118" s="191"/>
    </row>
    <row r="119" spans="1:14">
      <c r="A119" s="96">
        <v>4610011870378</v>
      </c>
      <c r="B119" s="95" t="s">
        <v>562</v>
      </c>
      <c r="C119" s="134" t="s">
        <v>596</v>
      </c>
      <c r="D119" s="135" t="s">
        <v>1260</v>
      </c>
      <c r="E119" s="242">
        <v>6000</v>
      </c>
      <c r="F119" s="126">
        <v>0.2</v>
      </c>
      <c r="G119" s="242">
        <f t="shared" si="12"/>
        <v>4800</v>
      </c>
      <c r="H119" s="133" t="s">
        <v>25</v>
      </c>
      <c r="I119" s="126">
        <v>0.3</v>
      </c>
      <c r="J119" s="242">
        <f t="shared" si="13"/>
        <v>4200</v>
      </c>
      <c r="K119" s="136" t="str">
        <f>HYPERLINK(Таблица2[[#This Row],[Столбец11]],"Ссылка на сайт")</f>
        <v>Ссылка на сайт</v>
      </c>
      <c r="L119" s="98" t="s">
        <v>11</v>
      </c>
      <c r="M119" s="90" t="s">
        <v>985</v>
      </c>
      <c r="N119" s="191"/>
    </row>
    <row r="120" spans="1:14">
      <c r="A120" s="96">
        <v>4610011870125</v>
      </c>
      <c r="B120" s="95" t="s">
        <v>563</v>
      </c>
      <c r="C120" s="134" t="s">
        <v>597</v>
      </c>
      <c r="D120" s="135" t="s">
        <v>1258</v>
      </c>
      <c r="E120" s="242">
        <v>14000</v>
      </c>
      <c r="F120" s="126">
        <v>0.2</v>
      </c>
      <c r="G120" s="242">
        <f t="shared" si="12"/>
        <v>11200</v>
      </c>
      <c r="H120" s="133" t="s">
        <v>27</v>
      </c>
      <c r="I120" s="126">
        <v>0.3000000000000001</v>
      </c>
      <c r="J120" s="242">
        <f t="shared" si="13"/>
        <v>9800</v>
      </c>
      <c r="K120" s="136" t="str">
        <f>HYPERLINK(Таблица2[[#This Row],[Столбец11]],"Ссылка на сайт")</f>
        <v>Ссылка на сайт</v>
      </c>
      <c r="L120" s="98" t="s">
        <v>11</v>
      </c>
      <c r="M120" s="90" t="s">
        <v>986</v>
      </c>
      <c r="N120" s="191"/>
    </row>
    <row r="121" spans="1:14">
      <c r="A121" s="96">
        <v>4610011873270</v>
      </c>
      <c r="B121" s="95" t="s">
        <v>564</v>
      </c>
      <c r="C121" s="134" t="s">
        <v>598</v>
      </c>
      <c r="D121" s="135" t="s">
        <v>1261</v>
      </c>
      <c r="E121" s="242">
        <v>9300</v>
      </c>
      <c r="F121" s="126">
        <v>0.2</v>
      </c>
      <c r="G121" s="242">
        <f t="shared" si="12"/>
        <v>7440</v>
      </c>
      <c r="H121" s="133" t="s">
        <v>27</v>
      </c>
      <c r="I121" s="126">
        <v>0.3</v>
      </c>
      <c r="J121" s="242">
        <f t="shared" si="13"/>
        <v>6510</v>
      </c>
      <c r="K121" s="136" t="str">
        <f>HYPERLINK(Таблица2[[#This Row],[Столбец11]],"Ссылка на сайт")</f>
        <v>Ссылка на сайт</v>
      </c>
      <c r="L121" s="98" t="s">
        <v>11</v>
      </c>
      <c r="M121" s="90" t="s">
        <v>987</v>
      </c>
      <c r="N121" s="191"/>
    </row>
    <row r="122" spans="1:14">
      <c r="A122" s="96">
        <v>775106</v>
      </c>
      <c r="B122" s="95" t="s">
        <v>565</v>
      </c>
      <c r="C122" s="134" t="s">
        <v>599</v>
      </c>
      <c r="D122" s="135" t="s">
        <v>1262</v>
      </c>
      <c r="E122" s="242">
        <v>11400</v>
      </c>
      <c r="F122" s="126">
        <v>0.2</v>
      </c>
      <c r="G122" s="242">
        <f t="shared" si="12"/>
        <v>9120</v>
      </c>
      <c r="H122" s="133" t="s">
        <v>27</v>
      </c>
      <c r="I122" s="126">
        <v>0.3000000000000001</v>
      </c>
      <c r="J122" s="242">
        <f t="shared" si="13"/>
        <v>7979.9999999999991</v>
      </c>
      <c r="K122" s="136" t="str">
        <f>HYPERLINK(Таблица2[[#This Row],[Столбец11]],"Ссылка на сайт")</f>
        <v>Ссылка на сайт</v>
      </c>
      <c r="L122" s="98" t="s">
        <v>11</v>
      </c>
      <c r="M122" s="90" t="s">
        <v>988</v>
      </c>
      <c r="N122" s="191"/>
    </row>
    <row r="123" spans="1:14">
      <c r="A123" s="96">
        <v>4610011871559</v>
      </c>
      <c r="B123" s="95" t="s">
        <v>566</v>
      </c>
      <c r="C123" s="134" t="s">
        <v>600</v>
      </c>
      <c r="D123" s="135" t="s">
        <v>1261</v>
      </c>
      <c r="E123" s="242">
        <v>11400</v>
      </c>
      <c r="F123" s="126">
        <v>0.2</v>
      </c>
      <c r="G123" s="242">
        <f t="shared" si="12"/>
        <v>9120</v>
      </c>
      <c r="H123" s="133" t="s">
        <v>27</v>
      </c>
      <c r="I123" s="126">
        <v>0.3</v>
      </c>
      <c r="J123" s="242">
        <f t="shared" si="13"/>
        <v>7979.9999999999991</v>
      </c>
      <c r="K123" s="136" t="str">
        <f>HYPERLINK(Таблица2[[#This Row],[Столбец11]],"Ссылка на сайт")</f>
        <v>Ссылка на сайт</v>
      </c>
      <c r="L123" s="98" t="s">
        <v>10</v>
      </c>
      <c r="M123" s="90" t="s">
        <v>989</v>
      </c>
      <c r="N123" s="191"/>
    </row>
    <row r="124" spans="1:14">
      <c r="A124" s="96">
        <v>4610011870811</v>
      </c>
      <c r="B124" s="95" t="s">
        <v>567</v>
      </c>
      <c r="C124" s="134" t="s">
        <v>601</v>
      </c>
      <c r="D124" s="135" t="s">
        <v>1261</v>
      </c>
      <c r="E124" s="242">
        <v>10800</v>
      </c>
      <c r="F124" s="126">
        <v>0.2</v>
      </c>
      <c r="G124" s="242">
        <f t="shared" si="12"/>
        <v>8640</v>
      </c>
      <c r="H124" s="133" t="s">
        <v>27</v>
      </c>
      <c r="I124" s="126">
        <v>0.3</v>
      </c>
      <c r="J124" s="242">
        <f t="shared" si="13"/>
        <v>7559.9999999999991</v>
      </c>
      <c r="K124" s="136" t="str">
        <f>HYPERLINK(Таблица2[[#This Row],[Столбец11]],"Ссылка на сайт")</f>
        <v>Ссылка на сайт</v>
      </c>
      <c r="L124" s="98" t="s">
        <v>11</v>
      </c>
      <c r="M124" s="90" t="s">
        <v>990</v>
      </c>
      <c r="N124" s="191"/>
    </row>
    <row r="125" spans="1:14">
      <c r="A125" s="96">
        <v>4610011871801</v>
      </c>
      <c r="B125" s="95" t="s">
        <v>568</v>
      </c>
      <c r="C125" s="134" t="s">
        <v>602</v>
      </c>
      <c r="D125" s="135" t="s">
        <v>1263</v>
      </c>
      <c r="E125" s="242">
        <v>11340</v>
      </c>
      <c r="F125" s="126">
        <v>0.2</v>
      </c>
      <c r="G125" s="242">
        <f t="shared" si="12"/>
        <v>9072</v>
      </c>
      <c r="H125" s="133" t="s">
        <v>27</v>
      </c>
      <c r="I125" s="126">
        <v>0.3</v>
      </c>
      <c r="J125" s="242">
        <f t="shared" si="13"/>
        <v>7937.9999999999991</v>
      </c>
      <c r="K125" s="136" t="str">
        <f>HYPERLINK(Таблица2[[#This Row],[Столбец11]],"Ссылка на сайт")</f>
        <v>Ссылка на сайт</v>
      </c>
      <c r="L125" s="98" t="s">
        <v>11</v>
      </c>
      <c r="M125" s="90" t="s">
        <v>991</v>
      </c>
      <c r="N125" s="191"/>
    </row>
    <row r="126" spans="1:14">
      <c r="A126" s="96">
        <v>4610011871542</v>
      </c>
      <c r="B126" s="95" t="s">
        <v>569</v>
      </c>
      <c r="C126" s="134" t="s">
        <v>603</v>
      </c>
      <c r="D126" s="135" t="s">
        <v>1264</v>
      </c>
      <c r="E126" s="242">
        <v>14400</v>
      </c>
      <c r="F126" s="126">
        <v>0.2</v>
      </c>
      <c r="G126" s="242">
        <f t="shared" si="12"/>
        <v>11520</v>
      </c>
      <c r="H126" s="133" t="s">
        <v>27</v>
      </c>
      <c r="I126" s="126">
        <v>0.3</v>
      </c>
      <c r="J126" s="242">
        <f t="shared" si="13"/>
        <v>10080</v>
      </c>
      <c r="K126" s="136" t="str">
        <f>HYPERLINK(Таблица2[[#This Row],[Столбец11]],"Ссылка на сайт")</f>
        <v>Ссылка на сайт</v>
      </c>
      <c r="L126" s="98" t="s">
        <v>11</v>
      </c>
      <c r="M126" s="90" t="s">
        <v>992</v>
      </c>
      <c r="N126" s="191"/>
    </row>
    <row r="127" spans="1:14">
      <c r="A127" s="96">
        <v>4610011874789</v>
      </c>
      <c r="B127" s="95" t="s">
        <v>570</v>
      </c>
      <c r="C127" s="134" t="s">
        <v>604</v>
      </c>
      <c r="D127" s="135" t="s">
        <v>1264</v>
      </c>
      <c r="E127" s="242">
        <v>20990</v>
      </c>
      <c r="F127" s="126">
        <v>0.2</v>
      </c>
      <c r="G127" s="242">
        <f t="shared" si="12"/>
        <v>16792</v>
      </c>
      <c r="H127" s="133" t="s">
        <v>27</v>
      </c>
      <c r="I127" s="126">
        <v>0.3</v>
      </c>
      <c r="J127" s="242">
        <f t="shared" si="13"/>
        <v>14692.999999999998</v>
      </c>
      <c r="K127" s="136" t="str">
        <f>HYPERLINK(Таблица2[[#This Row],[Столбец11]],"Ссылка на сайт")</f>
        <v>Ссылка на сайт</v>
      </c>
      <c r="L127" s="98" t="s">
        <v>11</v>
      </c>
      <c r="M127" s="90" t="s">
        <v>993</v>
      </c>
      <c r="N127" s="191"/>
    </row>
    <row r="128" spans="1:14">
      <c r="A128" s="96">
        <v>4610011874796</v>
      </c>
      <c r="B128" s="95" t="s">
        <v>571</v>
      </c>
      <c r="C128" s="134" t="s">
        <v>605</v>
      </c>
      <c r="D128" s="135" t="s">
        <v>1265</v>
      </c>
      <c r="E128" s="242">
        <v>21990</v>
      </c>
      <c r="F128" s="126">
        <v>0.2</v>
      </c>
      <c r="G128" s="242">
        <f t="shared" si="12"/>
        <v>17592</v>
      </c>
      <c r="H128" s="133" t="s">
        <v>27</v>
      </c>
      <c r="I128" s="126">
        <v>0.3000000000000001</v>
      </c>
      <c r="J128" s="242">
        <f t="shared" si="13"/>
        <v>15392.999999999998</v>
      </c>
      <c r="K128" s="136" t="str">
        <f>HYPERLINK(Таблица2[[#This Row],[Столбец11]],"Ссылка на сайт")</f>
        <v>Ссылка на сайт</v>
      </c>
      <c r="L128" s="98" t="s">
        <v>11</v>
      </c>
      <c r="M128" s="90" t="s">
        <v>994</v>
      </c>
      <c r="N128" s="191"/>
    </row>
    <row r="129" spans="1:14">
      <c r="A129" s="96">
        <v>776059</v>
      </c>
      <c r="B129" s="95" t="s">
        <v>572</v>
      </c>
      <c r="C129" s="134" t="s">
        <v>606</v>
      </c>
      <c r="D129" s="135" t="s">
        <v>1264</v>
      </c>
      <c r="E129" s="242">
        <v>20300</v>
      </c>
      <c r="F129" s="126">
        <v>0.2</v>
      </c>
      <c r="G129" s="242">
        <f t="shared" si="12"/>
        <v>16240</v>
      </c>
      <c r="H129" s="133" t="s">
        <v>27</v>
      </c>
      <c r="I129" s="126">
        <v>0.3</v>
      </c>
      <c r="J129" s="242">
        <f t="shared" si="13"/>
        <v>14210</v>
      </c>
      <c r="K129" s="136" t="str">
        <f>HYPERLINK(Таблица2[[#This Row],[Столбец11]],"Ссылка на сайт")</f>
        <v>Ссылка на сайт</v>
      </c>
      <c r="L129" s="98" t="s">
        <v>11</v>
      </c>
      <c r="M129" s="90" t="s">
        <v>995</v>
      </c>
      <c r="N129" s="191"/>
    </row>
    <row r="130" spans="1:14">
      <c r="A130" s="96">
        <v>776066</v>
      </c>
      <c r="B130" s="95" t="s">
        <v>573</v>
      </c>
      <c r="C130" s="134" t="s">
        <v>607</v>
      </c>
      <c r="D130" s="135" t="s">
        <v>1265</v>
      </c>
      <c r="E130" s="242">
        <v>22650</v>
      </c>
      <c r="F130" s="126">
        <v>0.2</v>
      </c>
      <c r="G130" s="242">
        <f t="shared" si="12"/>
        <v>18120</v>
      </c>
      <c r="H130" s="133" t="s">
        <v>27</v>
      </c>
      <c r="I130" s="126">
        <v>0.3</v>
      </c>
      <c r="J130" s="242">
        <f t="shared" si="13"/>
        <v>15854.999999999998</v>
      </c>
      <c r="K130" s="136" t="str">
        <f>HYPERLINK(Таблица2[[#This Row],[Столбец11]],"Ссылка на сайт")</f>
        <v>Ссылка на сайт</v>
      </c>
      <c r="L130" s="98" t="s">
        <v>11</v>
      </c>
      <c r="M130" s="90" t="s">
        <v>996</v>
      </c>
      <c r="N130" s="191"/>
    </row>
    <row r="131" spans="1:14">
      <c r="A131" s="96">
        <v>4610011872877</v>
      </c>
      <c r="B131" s="95" t="s">
        <v>574</v>
      </c>
      <c r="C131" s="134" t="s">
        <v>608</v>
      </c>
      <c r="D131" s="135" t="s">
        <v>1264</v>
      </c>
      <c r="E131" s="242">
        <v>22000</v>
      </c>
      <c r="F131" s="126">
        <v>0.2</v>
      </c>
      <c r="G131" s="242">
        <f t="shared" si="12"/>
        <v>17600</v>
      </c>
      <c r="H131" s="133" t="s">
        <v>27</v>
      </c>
      <c r="I131" s="126">
        <v>0.3</v>
      </c>
      <c r="J131" s="242">
        <f t="shared" si="13"/>
        <v>15399.999999999998</v>
      </c>
      <c r="K131" s="136" t="str">
        <f>HYPERLINK(Таблица2[[#This Row],[Столбец11]],"Ссылка на сайт")</f>
        <v>Ссылка на сайт</v>
      </c>
      <c r="L131" s="98" t="s">
        <v>10</v>
      </c>
      <c r="M131" s="90" t="s">
        <v>997</v>
      </c>
      <c r="N131" s="191"/>
    </row>
    <row r="132" spans="1:14">
      <c r="A132" s="96">
        <v>4610011871658</v>
      </c>
      <c r="B132" s="95" t="s">
        <v>575</v>
      </c>
      <c r="C132" s="134" t="s">
        <v>609</v>
      </c>
      <c r="D132" s="135" t="s">
        <v>1258</v>
      </c>
      <c r="E132" s="242">
        <v>7000</v>
      </c>
      <c r="F132" s="126">
        <v>0.2</v>
      </c>
      <c r="G132" s="242">
        <f t="shared" si="12"/>
        <v>5600</v>
      </c>
      <c r="H132" s="133" t="s">
        <v>25</v>
      </c>
      <c r="I132" s="126">
        <v>0.3</v>
      </c>
      <c r="J132" s="242">
        <f t="shared" si="13"/>
        <v>4900</v>
      </c>
      <c r="K132" s="136" t="str">
        <f>HYPERLINK(Таблица2[[#This Row],[Столбец11]],"Ссылка на сайт")</f>
        <v>Ссылка на сайт</v>
      </c>
      <c r="L132" s="98" t="s">
        <v>11</v>
      </c>
      <c r="M132" s="90" t="s">
        <v>998</v>
      </c>
      <c r="N132" s="191"/>
    </row>
    <row r="133" spans="1:14">
      <c r="A133" s="96">
        <v>775281</v>
      </c>
      <c r="B133" s="95" t="s">
        <v>576</v>
      </c>
      <c r="C133" s="134" t="s">
        <v>610</v>
      </c>
      <c r="D133" s="135" t="s">
        <v>1259</v>
      </c>
      <c r="E133" s="242">
        <v>8600</v>
      </c>
      <c r="F133" s="126">
        <v>0.2</v>
      </c>
      <c r="G133" s="242">
        <f t="shared" si="12"/>
        <v>6880</v>
      </c>
      <c r="H133" s="133" t="s">
        <v>25</v>
      </c>
      <c r="I133" s="126">
        <v>0.3</v>
      </c>
      <c r="J133" s="242">
        <f t="shared" si="13"/>
        <v>6020</v>
      </c>
      <c r="K133" s="136" t="str">
        <f>HYPERLINK(Таблица2[[#This Row],[Столбец11]],"Ссылка на сайт")</f>
        <v>Ссылка на сайт</v>
      </c>
      <c r="L133" s="98" t="s">
        <v>11</v>
      </c>
      <c r="M133" s="90" t="s">
        <v>999</v>
      </c>
      <c r="N133" s="191"/>
    </row>
    <row r="134" spans="1:14">
      <c r="A134" s="96">
        <v>4610011871665</v>
      </c>
      <c r="B134" s="95" t="s">
        <v>577</v>
      </c>
      <c r="C134" s="134" t="s">
        <v>611</v>
      </c>
      <c r="D134" s="135" t="s">
        <v>1258</v>
      </c>
      <c r="E134" s="242">
        <v>7550</v>
      </c>
      <c r="F134" s="126">
        <v>0.2</v>
      </c>
      <c r="G134" s="242">
        <f t="shared" si="12"/>
        <v>6040</v>
      </c>
      <c r="H134" s="133" t="s">
        <v>25</v>
      </c>
      <c r="I134" s="126">
        <v>0.3</v>
      </c>
      <c r="J134" s="242">
        <f t="shared" si="13"/>
        <v>5285</v>
      </c>
      <c r="K134" s="136" t="str">
        <f>HYPERLINK(Таблица2[[#This Row],[Столбец11]],"Ссылка на сайт")</f>
        <v>Ссылка на сайт</v>
      </c>
      <c r="L134" s="98" t="s">
        <v>11</v>
      </c>
      <c r="M134" s="90" t="s">
        <v>1000</v>
      </c>
      <c r="N134" s="191"/>
    </row>
    <row r="135" spans="1:14">
      <c r="A135" s="96">
        <v>775298</v>
      </c>
      <c r="B135" s="95" t="s">
        <v>578</v>
      </c>
      <c r="C135" s="134" t="s">
        <v>612</v>
      </c>
      <c r="D135" s="135" t="s">
        <v>1259</v>
      </c>
      <c r="E135" s="242">
        <v>11000</v>
      </c>
      <c r="F135" s="126">
        <v>0.2</v>
      </c>
      <c r="G135" s="242">
        <f t="shared" si="12"/>
        <v>8800</v>
      </c>
      <c r="H135" s="133" t="s">
        <v>25</v>
      </c>
      <c r="I135" s="126">
        <v>0.3</v>
      </c>
      <c r="J135" s="242">
        <f t="shared" si="13"/>
        <v>7699.9999999999991</v>
      </c>
      <c r="K135" s="136" t="str">
        <f>HYPERLINK(Таблица2[[#This Row],[Столбец11]],"Ссылка на сайт")</f>
        <v>Ссылка на сайт</v>
      </c>
      <c r="L135" s="98" t="s">
        <v>11</v>
      </c>
      <c r="M135" s="90" t="s">
        <v>1001</v>
      </c>
      <c r="N135" s="191"/>
    </row>
    <row r="136" spans="1:14">
      <c r="A136" s="96">
        <v>4610011874666</v>
      </c>
      <c r="B136" s="95" t="s">
        <v>579</v>
      </c>
      <c r="C136" s="134" t="s">
        <v>613</v>
      </c>
      <c r="D136" s="135" t="s">
        <v>1258</v>
      </c>
      <c r="E136" s="242">
        <v>6250</v>
      </c>
      <c r="F136" s="126">
        <v>0.2</v>
      </c>
      <c r="G136" s="242">
        <f t="shared" si="12"/>
        <v>5000</v>
      </c>
      <c r="H136" s="133" t="s">
        <v>25</v>
      </c>
      <c r="I136" s="126">
        <v>0.3</v>
      </c>
      <c r="J136" s="242">
        <f t="shared" si="13"/>
        <v>4375</v>
      </c>
      <c r="K136" s="136" t="str">
        <f>HYPERLINK(Таблица2[[#This Row],[Столбец11]],"Ссылка на сайт")</f>
        <v>Ссылка на сайт</v>
      </c>
      <c r="L136" s="98" t="s">
        <v>11</v>
      </c>
      <c r="M136" s="90" t="s">
        <v>1002</v>
      </c>
      <c r="N136" s="191"/>
    </row>
    <row r="137" spans="1:14">
      <c r="A137" s="96">
        <v>4610011874673</v>
      </c>
      <c r="B137" s="95" t="s">
        <v>580</v>
      </c>
      <c r="C137" s="134" t="s">
        <v>614</v>
      </c>
      <c r="D137" s="135" t="s">
        <v>1258</v>
      </c>
      <c r="E137" s="242">
        <v>7500</v>
      </c>
      <c r="F137" s="126">
        <v>0.2</v>
      </c>
      <c r="G137" s="242">
        <f t="shared" si="12"/>
        <v>6000</v>
      </c>
      <c r="H137" s="133" t="s">
        <v>25</v>
      </c>
      <c r="I137" s="126">
        <v>0.3</v>
      </c>
      <c r="J137" s="242">
        <f t="shared" si="13"/>
        <v>5250</v>
      </c>
      <c r="K137" s="136" t="str">
        <f>HYPERLINK(Таблица2[[#This Row],[Столбец11]],"Ссылка на сайт")</f>
        <v>Ссылка на сайт</v>
      </c>
      <c r="L137" s="98" t="s">
        <v>11</v>
      </c>
      <c r="M137" s="90" t="s">
        <v>1003</v>
      </c>
      <c r="N137" s="191"/>
    </row>
    <row r="138" spans="1:14">
      <c r="A138" s="96">
        <v>4610011874680</v>
      </c>
      <c r="B138" s="95" t="s">
        <v>581</v>
      </c>
      <c r="C138" s="134" t="s">
        <v>615</v>
      </c>
      <c r="D138" s="135" t="s">
        <v>1259</v>
      </c>
      <c r="E138" s="242">
        <v>12500</v>
      </c>
      <c r="F138" s="126">
        <v>0.2</v>
      </c>
      <c r="G138" s="242">
        <f t="shared" si="12"/>
        <v>10000</v>
      </c>
      <c r="H138" s="133" t="s">
        <v>25</v>
      </c>
      <c r="I138" s="126">
        <v>0.3</v>
      </c>
      <c r="J138" s="242">
        <f t="shared" si="13"/>
        <v>8750</v>
      </c>
      <c r="K138" s="136" t="str">
        <f>HYPERLINK(Таблица2[[#This Row],[Столбец11]],"Ссылка на сайт")</f>
        <v>Ссылка на сайт</v>
      </c>
      <c r="L138" s="98" t="s">
        <v>11</v>
      </c>
      <c r="M138" s="90" t="s">
        <v>1004</v>
      </c>
      <c r="N138" s="191"/>
    </row>
    <row r="139" spans="1:14">
      <c r="A139" s="96">
        <v>4610011870668</v>
      </c>
      <c r="B139" s="95" t="s">
        <v>582</v>
      </c>
      <c r="C139" s="134" t="s">
        <v>616</v>
      </c>
      <c r="D139" s="135" t="s">
        <v>1258</v>
      </c>
      <c r="E139" s="242">
        <v>7900</v>
      </c>
      <c r="F139" s="126">
        <v>0.2</v>
      </c>
      <c r="G139" s="242">
        <f t="shared" si="12"/>
        <v>6320</v>
      </c>
      <c r="H139" s="133" t="s">
        <v>25</v>
      </c>
      <c r="I139" s="126">
        <v>0.3</v>
      </c>
      <c r="J139" s="242">
        <f t="shared" si="13"/>
        <v>5530</v>
      </c>
      <c r="K139" s="136" t="str">
        <f>HYPERLINK(Таблица2[[#This Row],[Столбец11]],"Ссылка на сайт")</f>
        <v>Ссылка на сайт</v>
      </c>
      <c r="L139" s="98" t="s">
        <v>10</v>
      </c>
      <c r="M139" s="90" t="s">
        <v>1005</v>
      </c>
      <c r="N139" s="191"/>
    </row>
    <row r="140" spans="1:14">
      <c r="A140" s="96">
        <v>4610011870880</v>
      </c>
      <c r="B140" s="95" t="s">
        <v>583</v>
      </c>
      <c r="C140" s="134" t="s">
        <v>617</v>
      </c>
      <c r="D140" s="135" t="s">
        <v>1258</v>
      </c>
      <c r="E140" s="242">
        <v>9900</v>
      </c>
      <c r="F140" s="126">
        <v>0.2</v>
      </c>
      <c r="G140" s="242">
        <f t="shared" si="12"/>
        <v>7920</v>
      </c>
      <c r="H140" s="133" t="s">
        <v>25</v>
      </c>
      <c r="I140" s="126">
        <v>0.3</v>
      </c>
      <c r="J140" s="242">
        <f t="shared" si="13"/>
        <v>6930</v>
      </c>
      <c r="K140" s="136"/>
      <c r="L140" s="98" t="s">
        <v>10</v>
      </c>
      <c r="M140" s="90" t="e">
        <v>#N/A</v>
      </c>
      <c r="N140" s="191"/>
    </row>
    <row r="141" spans="1:14">
      <c r="A141" s="96">
        <v>4610011870682</v>
      </c>
      <c r="B141" s="95" t="s">
        <v>584</v>
      </c>
      <c r="C141" s="134" t="s">
        <v>618</v>
      </c>
      <c r="D141" s="135" t="s">
        <v>1258</v>
      </c>
      <c r="E141" s="242">
        <v>8400</v>
      </c>
      <c r="F141" s="126">
        <v>0.2</v>
      </c>
      <c r="G141" s="242">
        <f t="shared" si="12"/>
        <v>6720</v>
      </c>
      <c r="H141" s="133" t="s">
        <v>25</v>
      </c>
      <c r="I141" s="126">
        <v>0.3</v>
      </c>
      <c r="J141" s="242">
        <f t="shared" si="13"/>
        <v>5880</v>
      </c>
      <c r="K141" s="136" t="str">
        <f>HYPERLINK(Таблица2[[#This Row],[Столбец11]],"Ссылка на сайт")</f>
        <v>Ссылка на сайт</v>
      </c>
      <c r="L141" s="98" t="s">
        <v>10</v>
      </c>
      <c r="M141" s="90" t="s">
        <v>1006</v>
      </c>
      <c r="N141" s="191"/>
    </row>
    <row r="142" spans="1:14">
      <c r="A142" s="96">
        <v>4610011870903</v>
      </c>
      <c r="B142" s="95" t="s">
        <v>585</v>
      </c>
      <c r="C142" s="134" t="s">
        <v>619</v>
      </c>
      <c r="D142" s="135" t="s">
        <v>1258</v>
      </c>
      <c r="E142" s="242">
        <v>10400</v>
      </c>
      <c r="F142" s="126">
        <v>0.2</v>
      </c>
      <c r="G142" s="242">
        <f t="shared" si="12"/>
        <v>8320</v>
      </c>
      <c r="H142" s="133" t="s">
        <v>25</v>
      </c>
      <c r="I142" s="126">
        <v>0.3</v>
      </c>
      <c r="J142" s="242">
        <f t="shared" si="13"/>
        <v>7279.9999999999991</v>
      </c>
      <c r="K142" s="136"/>
      <c r="L142" s="98" t="s">
        <v>10</v>
      </c>
      <c r="M142" s="90" t="e">
        <v>#N/A</v>
      </c>
      <c r="N142" s="191"/>
    </row>
    <row r="143" spans="1:14">
      <c r="A143" s="96">
        <v>4610011870705</v>
      </c>
      <c r="B143" s="95" t="s">
        <v>586</v>
      </c>
      <c r="C143" s="134" t="s">
        <v>620</v>
      </c>
      <c r="D143" s="135" t="s">
        <v>1258</v>
      </c>
      <c r="E143" s="242">
        <v>10000</v>
      </c>
      <c r="F143" s="126">
        <v>0.2</v>
      </c>
      <c r="G143" s="242">
        <f t="shared" si="12"/>
        <v>8000</v>
      </c>
      <c r="H143" s="133" t="s">
        <v>25</v>
      </c>
      <c r="I143" s="126">
        <v>0.3</v>
      </c>
      <c r="J143" s="242">
        <f t="shared" si="13"/>
        <v>7000</v>
      </c>
      <c r="K143" s="136" t="str">
        <f>HYPERLINK(Таблица2[[#This Row],[Столбец11]],"Ссылка на сайт")</f>
        <v>Ссылка на сайт</v>
      </c>
      <c r="L143" s="98" t="s">
        <v>10</v>
      </c>
      <c r="M143" s="90" t="s">
        <v>1007</v>
      </c>
      <c r="N143" s="191"/>
    </row>
    <row r="144" spans="1:14">
      <c r="A144" s="96">
        <v>4610011870927</v>
      </c>
      <c r="B144" s="95" t="s">
        <v>587</v>
      </c>
      <c r="C144" s="134" t="s">
        <v>621</v>
      </c>
      <c r="D144" s="135" t="s">
        <v>1258</v>
      </c>
      <c r="E144" s="242">
        <v>12000</v>
      </c>
      <c r="F144" s="126">
        <v>0.2</v>
      </c>
      <c r="G144" s="242">
        <f t="shared" si="12"/>
        <v>9600</v>
      </c>
      <c r="H144" s="133" t="s">
        <v>25</v>
      </c>
      <c r="I144" s="126">
        <v>0.3000000000000001</v>
      </c>
      <c r="J144" s="242">
        <f t="shared" si="13"/>
        <v>8400</v>
      </c>
      <c r="K144" s="136"/>
      <c r="L144" s="98" t="s">
        <v>10</v>
      </c>
      <c r="M144" s="90" t="e">
        <v>#N/A</v>
      </c>
      <c r="N144" s="191"/>
    </row>
    <row r="145" spans="1:14">
      <c r="A145" s="96">
        <v>4610011870712</v>
      </c>
      <c r="B145" s="95" t="s">
        <v>588</v>
      </c>
      <c r="C145" s="134" t="s">
        <v>622</v>
      </c>
      <c r="D145" s="135" t="s">
        <v>1258</v>
      </c>
      <c r="E145" s="242">
        <v>10000</v>
      </c>
      <c r="F145" s="126">
        <v>0.2</v>
      </c>
      <c r="G145" s="242">
        <f t="shared" si="12"/>
        <v>8000</v>
      </c>
      <c r="H145" s="133" t="s">
        <v>25</v>
      </c>
      <c r="I145" s="126">
        <v>0.3</v>
      </c>
      <c r="J145" s="242">
        <f t="shared" si="13"/>
        <v>7000</v>
      </c>
      <c r="K145" s="136" t="str">
        <f>HYPERLINK(Таблица2[[#This Row],[Столбец11]],"Ссылка на сайт")</f>
        <v>Ссылка на сайт</v>
      </c>
      <c r="L145" s="98" t="s">
        <v>10</v>
      </c>
      <c r="M145" s="90" t="s">
        <v>1008</v>
      </c>
      <c r="N145" s="191"/>
    </row>
    <row r="146" spans="1:14">
      <c r="A146" s="96">
        <v>4610011870934</v>
      </c>
      <c r="B146" s="95" t="s">
        <v>589</v>
      </c>
      <c r="C146" s="134" t="s">
        <v>623</v>
      </c>
      <c r="D146" s="135" t="s">
        <v>1258</v>
      </c>
      <c r="E146" s="242">
        <v>12000</v>
      </c>
      <c r="F146" s="126">
        <v>0.2</v>
      </c>
      <c r="G146" s="242">
        <f t="shared" si="12"/>
        <v>9600</v>
      </c>
      <c r="H146" s="133" t="s">
        <v>25</v>
      </c>
      <c r="I146" s="126">
        <v>0.3000000000000001</v>
      </c>
      <c r="J146" s="242">
        <f t="shared" si="13"/>
        <v>8400</v>
      </c>
      <c r="K146" s="136"/>
      <c r="L146" s="98" t="s">
        <v>10</v>
      </c>
      <c r="M146" s="90" t="e">
        <v>#N/A</v>
      </c>
      <c r="N146" s="191"/>
    </row>
    <row r="147" spans="1:14">
      <c r="A147" s="96">
        <v>4610011870736</v>
      </c>
      <c r="B147" s="95" t="s">
        <v>590</v>
      </c>
      <c r="C147" s="134" t="s">
        <v>624</v>
      </c>
      <c r="D147" s="135" t="s">
        <v>1258</v>
      </c>
      <c r="E147" s="242">
        <v>12500</v>
      </c>
      <c r="F147" s="126">
        <v>0.2</v>
      </c>
      <c r="G147" s="242">
        <f t="shared" si="12"/>
        <v>10000</v>
      </c>
      <c r="H147" s="133" t="s">
        <v>25</v>
      </c>
      <c r="I147" s="126">
        <v>0.3</v>
      </c>
      <c r="J147" s="242">
        <f t="shared" ref="J147:J165" si="14">E147*(100%-I147)</f>
        <v>8750</v>
      </c>
      <c r="K147" s="136" t="str">
        <f>HYPERLINK(Таблица2[[#This Row],[Столбец11]],"Ссылка на сайт")</f>
        <v>Ссылка на сайт</v>
      </c>
      <c r="L147" s="98" t="s">
        <v>10</v>
      </c>
      <c r="M147" s="90" t="s">
        <v>1009</v>
      </c>
      <c r="N147" s="191"/>
    </row>
    <row r="148" spans="1:14">
      <c r="A148" s="96">
        <v>4610011870958</v>
      </c>
      <c r="B148" s="95" t="s">
        <v>591</v>
      </c>
      <c r="C148" s="134" t="s">
        <v>625</v>
      </c>
      <c r="D148" s="135" t="s">
        <v>1258</v>
      </c>
      <c r="E148" s="242">
        <v>14250</v>
      </c>
      <c r="F148" s="126">
        <v>0.2</v>
      </c>
      <c r="G148" s="242">
        <f t="shared" si="12"/>
        <v>11400</v>
      </c>
      <c r="H148" s="133" t="s">
        <v>25</v>
      </c>
      <c r="I148" s="126">
        <v>0.3</v>
      </c>
      <c r="J148" s="242">
        <f t="shared" si="14"/>
        <v>9975</v>
      </c>
      <c r="K148" s="136"/>
      <c r="L148" s="98" t="s">
        <v>10</v>
      </c>
      <c r="M148" s="90" t="e">
        <v>#N/A</v>
      </c>
      <c r="N148" s="191"/>
    </row>
    <row r="149" spans="1:14">
      <c r="A149" s="96">
        <v>4610011872990</v>
      </c>
      <c r="B149" s="96" t="s">
        <v>626</v>
      </c>
      <c r="C149" s="134" t="s">
        <v>85</v>
      </c>
      <c r="D149" s="135" t="s">
        <v>1266</v>
      </c>
      <c r="E149" s="242">
        <v>650</v>
      </c>
      <c r="F149" s="126">
        <v>0.26</v>
      </c>
      <c r="G149" s="242">
        <f t="shared" si="12"/>
        <v>481</v>
      </c>
      <c r="H149" s="133" t="s">
        <v>26</v>
      </c>
      <c r="I149" s="126">
        <v>0.26</v>
      </c>
      <c r="J149" s="242">
        <f t="shared" si="14"/>
        <v>481</v>
      </c>
      <c r="K149" s="136"/>
      <c r="L149" s="98" t="s">
        <v>228</v>
      </c>
      <c r="M149" s="90" t="e">
        <v>#N/A</v>
      </c>
      <c r="N149" s="191"/>
    </row>
    <row r="150" spans="1:14">
      <c r="A150" s="96">
        <v>4610011872815</v>
      </c>
      <c r="B150" s="96" t="s">
        <v>627</v>
      </c>
      <c r="C150" s="134" t="s">
        <v>86</v>
      </c>
      <c r="D150" s="135"/>
      <c r="E150" s="242">
        <v>650</v>
      </c>
      <c r="F150" s="126">
        <v>0.26</v>
      </c>
      <c r="G150" s="242">
        <f t="shared" si="12"/>
        <v>481</v>
      </c>
      <c r="H150" s="133" t="s">
        <v>26</v>
      </c>
      <c r="I150" s="126">
        <v>0.26</v>
      </c>
      <c r="J150" s="242">
        <f t="shared" si="14"/>
        <v>481</v>
      </c>
      <c r="K150" s="136"/>
      <c r="L150" s="98" t="s">
        <v>228</v>
      </c>
      <c r="M150" s="90" t="e">
        <v>#N/A</v>
      </c>
      <c r="N150" s="191"/>
    </row>
    <row r="151" spans="1:14">
      <c r="A151" s="96">
        <v>4610011870279</v>
      </c>
      <c r="B151" s="96" t="s">
        <v>632</v>
      </c>
      <c r="C151" s="134" t="s">
        <v>630</v>
      </c>
      <c r="D151" s="135" t="s">
        <v>1261</v>
      </c>
      <c r="E151" s="242">
        <v>17400</v>
      </c>
      <c r="F151" s="126">
        <v>0.2</v>
      </c>
      <c r="G151" s="242">
        <f t="shared" si="12"/>
        <v>13920</v>
      </c>
      <c r="H151" s="133" t="s">
        <v>27</v>
      </c>
      <c r="I151" s="126">
        <v>0.3</v>
      </c>
      <c r="J151" s="242">
        <f t="shared" si="14"/>
        <v>12180</v>
      </c>
      <c r="K151" s="136" t="str">
        <f>HYPERLINK(Таблица2[[#This Row],[Столбец11]],"Ссылка на сайт")</f>
        <v>Ссылка на сайт</v>
      </c>
      <c r="L151" s="98" t="s">
        <v>11</v>
      </c>
      <c r="M151" s="90" t="s">
        <v>1010</v>
      </c>
      <c r="N151" s="191"/>
    </row>
    <row r="152" spans="1:14">
      <c r="A152" s="96">
        <v>776141</v>
      </c>
      <c r="B152" s="96" t="s">
        <v>633</v>
      </c>
      <c r="C152" s="134" t="s">
        <v>631</v>
      </c>
      <c r="D152" s="135" t="s">
        <v>1267</v>
      </c>
      <c r="E152" s="242">
        <v>46800</v>
      </c>
      <c r="F152" s="126">
        <v>0.2</v>
      </c>
      <c r="G152" s="242">
        <f t="shared" si="12"/>
        <v>37440</v>
      </c>
      <c r="H152" s="133" t="s">
        <v>22</v>
      </c>
      <c r="I152" s="126">
        <v>0.3</v>
      </c>
      <c r="J152" s="242">
        <f t="shared" si="14"/>
        <v>32759.999999999996</v>
      </c>
      <c r="K152" s="136" t="str">
        <f>HYPERLINK(Таблица2[[#This Row],[Столбец11]],"Ссылка на сайт")</f>
        <v>Ссылка на сайт</v>
      </c>
      <c r="L152" s="98" t="s">
        <v>11</v>
      </c>
      <c r="M152" s="90" t="s">
        <v>1011</v>
      </c>
      <c r="N152" s="191"/>
    </row>
    <row r="153" spans="1:14">
      <c r="A153" s="96">
        <v>4610011870743</v>
      </c>
      <c r="B153" s="96" t="s">
        <v>628</v>
      </c>
      <c r="C153" s="134" t="s">
        <v>848</v>
      </c>
      <c r="D153" s="135" t="s">
        <v>1267</v>
      </c>
      <c r="E153" s="242">
        <v>52000</v>
      </c>
      <c r="F153" s="126">
        <v>0.2</v>
      </c>
      <c r="G153" s="242">
        <f t="shared" si="12"/>
        <v>41600</v>
      </c>
      <c r="H153" s="133" t="s">
        <v>22</v>
      </c>
      <c r="I153" s="126">
        <v>0.3</v>
      </c>
      <c r="J153" s="242">
        <f t="shared" si="14"/>
        <v>36400</v>
      </c>
      <c r="K153" s="136" t="str">
        <f>HYPERLINK(Таблица2[[#This Row],[Столбец11]],"Ссылка на сайт")</f>
        <v>Ссылка на сайт</v>
      </c>
      <c r="L153" s="98" t="s">
        <v>11</v>
      </c>
      <c r="M153" s="90" t="s">
        <v>1012</v>
      </c>
      <c r="N153" s="191"/>
    </row>
    <row r="154" spans="1:14">
      <c r="A154" s="96">
        <v>4610011873003</v>
      </c>
      <c r="B154" s="96" t="s">
        <v>634</v>
      </c>
      <c r="C154" s="134" t="s">
        <v>87</v>
      </c>
      <c r="D154" s="135" t="s">
        <v>1268</v>
      </c>
      <c r="E154" s="242">
        <v>650</v>
      </c>
      <c r="F154" s="126">
        <v>0.26</v>
      </c>
      <c r="G154" s="242">
        <f t="shared" si="12"/>
        <v>481</v>
      </c>
      <c r="H154" s="133" t="s">
        <v>26</v>
      </c>
      <c r="I154" s="126">
        <v>0.26</v>
      </c>
      <c r="J154" s="242">
        <f t="shared" si="14"/>
        <v>481</v>
      </c>
      <c r="K154" s="136"/>
      <c r="L154" s="98" t="s">
        <v>228</v>
      </c>
      <c r="M154" s="90" t="e">
        <v>#N/A</v>
      </c>
      <c r="N154" s="191"/>
    </row>
    <row r="155" spans="1:14">
      <c r="A155" s="96">
        <v>4610011873010</v>
      </c>
      <c r="B155" s="96" t="s">
        <v>629</v>
      </c>
      <c r="C155" s="134" t="s">
        <v>88</v>
      </c>
      <c r="D155" s="135"/>
      <c r="E155" s="242">
        <v>650</v>
      </c>
      <c r="F155" s="126">
        <v>0.26</v>
      </c>
      <c r="G155" s="242">
        <f t="shared" si="12"/>
        <v>481</v>
      </c>
      <c r="H155" s="133" t="s">
        <v>26</v>
      </c>
      <c r="I155" s="126">
        <v>0.26</v>
      </c>
      <c r="J155" s="242">
        <f t="shared" si="14"/>
        <v>481</v>
      </c>
      <c r="K155" s="136"/>
      <c r="L155" s="98" t="s">
        <v>228</v>
      </c>
      <c r="M155" s="90" t="e">
        <v>#N/A</v>
      </c>
      <c r="N155" s="191"/>
    </row>
    <row r="156" spans="1:14" s="90" customFormat="1">
      <c r="A156" s="96"/>
      <c r="B156" s="96"/>
      <c r="C156" s="97" t="s">
        <v>288</v>
      </c>
      <c r="D156" s="135"/>
      <c r="E156" s="242">
        <v>2900</v>
      </c>
      <c r="F156" s="126">
        <v>0.2608695652173913</v>
      </c>
      <c r="G156" s="242">
        <f t="shared" si="12"/>
        <v>2143.478260869565</v>
      </c>
      <c r="H156" s="133"/>
      <c r="I156" s="126">
        <v>0.2608695652173913</v>
      </c>
      <c r="J156" s="242">
        <f t="shared" si="14"/>
        <v>2143.478260869565</v>
      </c>
      <c r="K156" s="136"/>
      <c r="L156" s="98"/>
      <c r="M156" s="90" t="e">
        <v>#N/A</v>
      </c>
      <c r="N156" s="191"/>
    </row>
    <row r="157" spans="1:14">
      <c r="A157" s="96">
        <v>4610011871399</v>
      </c>
      <c r="B157" s="95" t="s">
        <v>638</v>
      </c>
      <c r="C157" s="134" t="s">
        <v>348</v>
      </c>
      <c r="D157" s="135" t="s">
        <v>1269</v>
      </c>
      <c r="E157" s="242">
        <v>39000</v>
      </c>
      <c r="F157" s="126">
        <v>0.2</v>
      </c>
      <c r="G157" s="242">
        <f t="shared" si="12"/>
        <v>31200</v>
      </c>
      <c r="H157" s="133" t="s">
        <v>27</v>
      </c>
      <c r="I157" s="126">
        <v>0.3</v>
      </c>
      <c r="J157" s="242">
        <f t="shared" si="14"/>
        <v>27300</v>
      </c>
      <c r="K157" s="136" t="str">
        <f>HYPERLINK(Таблица2[[#This Row],[Столбец11]],"Ссылка на сайт")</f>
        <v>Ссылка на сайт</v>
      </c>
      <c r="L157" s="98" t="s">
        <v>11</v>
      </c>
      <c r="M157" s="90" t="s">
        <v>1013</v>
      </c>
      <c r="N157" s="191"/>
    </row>
    <row r="158" spans="1:14">
      <c r="A158" s="96">
        <v>4610011870446</v>
      </c>
      <c r="B158" s="95" t="s">
        <v>639</v>
      </c>
      <c r="C158" s="134" t="s">
        <v>349</v>
      </c>
      <c r="D158" s="135" t="s">
        <v>1270</v>
      </c>
      <c r="E158" s="242">
        <v>45000</v>
      </c>
      <c r="F158" s="126">
        <v>0.2</v>
      </c>
      <c r="G158" s="242">
        <f t="shared" si="12"/>
        <v>36000</v>
      </c>
      <c r="H158" s="133" t="s">
        <v>22</v>
      </c>
      <c r="I158" s="126">
        <v>0.3</v>
      </c>
      <c r="J158" s="242">
        <f t="shared" si="14"/>
        <v>31499.999999999996</v>
      </c>
      <c r="K158" s="136" t="str">
        <f>HYPERLINK(Таблица2[[#This Row],[Столбец11]],"Ссылка на сайт")</f>
        <v>Ссылка на сайт</v>
      </c>
      <c r="L158" s="98" t="s">
        <v>11</v>
      </c>
      <c r="M158" s="90" t="s">
        <v>1014</v>
      </c>
      <c r="N158" s="191"/>
    </row>
    <row r="159" spans="1:14">
      <c r="A159" s="96">
        <v>4610011872884</v>
      </c>
      <c r="B159" s="95" t="s">
        <v>640</v>
      </c>
      <c r="C159" s="134" t="s">
        <v>350</v>
      </c>
      <c r="D159" s="135" t="s">
        <v>1271</v>
      </c>
      <c r="E159" s="242">
        <v>49500</v>
      </c>
      <c r="F159" s="126">
        <v>0.2</v>
      </c>
      <c r="G159" s="242">
        <f t="shared" si="12"/>
        <v>39600</v>
      </c>
      <c r="H159" s="133" t="s">
        <v>27</v>
      </c>
      <c r="I159" s="126">
        <v>0.3</v>
      </c>
      <c r="J159" s="242">
        <f t="shared" si="14"/>
        <v>34650</v>
      </c>
      <c r="K159" s="136" t="str">
        <f>HYPERLINK(Таблица2[[#This Row],[Столбец11]],"Ссылка на сайт")</f>
        <v>Ссылка на сайт</v>
      </c>
      <c r="L159" s="98" t="s">
        <v>11</v>
      </c>
      <c r="M159" s="90" t="s">
        <v>1015</v>
      </c>
      <c r="N159" s="191"/>
    </row>
    <row r="160" spans="1:14">
      <c r="A160" s="96">
        <v>4610011872891</v>
      </c>
      <c r="B160" s="95" t="s">
        <v>635</v>
      </c>
      <c r="C160" s="134" t="s">
        <v>351</v>
      </c>
      <c r="D160" s="135" t="s">
        <v>1272</v>
      </c>
      <c r="E160" s="242">
        <v>60000</v>
      </c>
      <c r="F160" s="126">
        <v>0.2</v>
      </c>
      <c r="G160" s="242">
        <f t="shared" si="12"/>
        <v>48000</v>
      </c>
      <c r="H160" s="133" t="s">
        <v>27</v>
      </c>
      <c r="I160" s="126">
        <v>0.3000000000000001</v>
      </c>
      <c r="J160" s="242">
        <f t="shared" si="14"/>
        <v>42000</v>
      </c>
      <c r="K160" s="136" t="str">
        <f>HYPERLINK(Таблица2[[#This Row],[Столбец11]],"Ссылка на сайт")</f>
        <v>Ссылка на сайт</v>
      </c>
      <c r="L160" s="98" t="s">
        <v>11</v>
      </c>
      <c r="M160" s="90" t="s">
        <v>1016</v>
      </c>
      <c r="N160" s="191"/>
    </row>
    <row r="161" spans="1:14">
      <c r="A161" s="96">
        <v>778022</v>
      </c>
      <c r="B161" s="95" t="s">
        <v>641</v>
      </c>
      <c r="C161" s="134" t="s">
        <v>422</v>
      </c>
      <c r="D161" s="135" t="s">
        <v>1273</v>
      </c>
      <c r="E161" s="242">
        <v>89990</v>
      </c>
      <c r="F161" s="126">
        <v>0.2</v>
      </c>
      <c r="G161" s="242">
        <f t="shared" si="12"/>
        <v>71992</v>
      </c>
      <c r="H161" s="133" t="s">
        <v>27</v>
      </c>
      <c r="I161" s="126">
        <v>0.3</v>
      </c>
      <c r="J161" s="242">
        <f t="shared" si="14"/>
        <v>62992.999999999993</v>
      </c>
      <c r="K161" s="136" t="str">
        <f>HYPERLINK(Таблица2[[#This Row],[Столбец11]],"Ссылка на сайт")</f>
        <v>Ссылка на сайт</v>
      </c>
      <c r="L161" s="98" t="s">
        <v>11</v>
      </c>
      <c r="M161" s="90" t="s">
        <v>1017</v>
      </c>
      <c r="N161" s="191"/>
    </row>
    <row r="162" spans="1:14">
      <c r="A162" s="96">
        <v>4610011870538</v>
      </c>
      <c r="B162" s="95" t="s">
        <v>642</v>
      </c>
      <c r="C162" s="134" t="s">
        <v>352</v>
      </c>
      <c r="D162" s="135" t="s">
        <v>1274</v>
      </c>
      <c r="E162" s="242">
        <v>52800</v>
      </c>
      <c r="F162" s="126">
        <v>0.2</v>
      </c>
      <c r="G162" s="242">
        <f t="shared" si="12"/>
        <v>42240</v>
      </c>
      <c r="H162" s="133" t="s">
        <v>27</v>
      </c>
      <c r="I162" s="126">
        <v>0.3000000000000001</v>
      </c>
      <c r="J162" s="242">
        <f t="shared" si="14"/>
        <v>36960</v>
      </c>
      <c r="K162" s="136" t="str">
        <f>HYPERLINK(Таблица2[[#This Row],[Столбец11]],"Ссылка на сайт")</f>
        <v>Ссылка на сайт</v>
      </c>
      <c r="L162" s="98" t="s">
        <v>11</v>
      </c>
      <c r="M162" s="90" t="s">
        <v>1018</v>
      </c>
      <c r="N162" s="191"/>
    </row>
    <row r="163" spans="1:14">
      <c r="A163" s="96">
        <v>4610011870521</v>
      </c>
      <c r="B163" s="95" t="s">
        <v>643</v>
      </c>
      <c r="C163" s="134" t="s">
        <v>353</v>
      </c>
      <c r="D163" s="135" t="s">
        <v>1275</v>
      </c>
      <c r="E163" s="242">
        <v>69300</v>
      </c>
      <c r="F163" s="126">
        <v>0.2</v>
      </c>
      <c r="G163" s="242">
        <f t="shared" si="12"/>
        <v>55440</v>
      </c>
      <c r="H163" s="133" t="s">
        <v>27</v>
      </c>
      <c r="I163" s="126">
        <v>0.3</v>
      </c>
      <c r="J163" s="242">
        <f t="shared" si="14"/>
        <v>48510</v>
      </c>
      <c r="K163" s="136" t="str">
        <f>HYPERLINK(Таблица2[[#This Row],[Столбец11]],"Ссылка на сайт")</f>
        <v>Ссылка на сайт</v>
      </c>
      <c r="L163" s="98" t="s">
        <v>11</v>
      </c>
      <c r="M163" s="90" t="s">
        <v>1019</v>
      </c>
      <c r="N163" s="191"/>
    </row>
    <row r="164" spans="1:14">
      <c r="A164" s="96">
        <v>4610011873287</v>
      </c>
      <c r="B164" s="96" t="s">
        <v>636</v>
      </c>
      <c r="C164" s="134" t="s">
        <v>89</v>
      </c>
      <c r="D164" s="135" t="s">
        <v>1276</v>
      </c>
      <c r="E164" s="242">
        <v>1000</v>
      </c>
      <c r="F164" s="126">
        <v>0.375</v>
      </c>
      <c r="G164" s="242">
        <f t="shared" si="12"/>
        <v>625</v>
      </c>
      <c r="H164" s="133" t="s">
        <v>26</v>
      </c>
      <c r="I164" s="126">
        <v>0.375</v>
      </c>
      <c r="J164" s="242">
        <f t="shared" si="14"/>
        <v>625</v>
      </c>
      <c r="K164" s="136"/>
      <c r="L164" s="98" t="s">
        <v>228</v>
      </c>
      <c r="M164" s="90" t="e">
        <v>#N/A</v>
      </c>
      <c r="N164" s="191"/>
    </row>
    <row r="165" spans="1:14" s="90" customFormat="1">
      <c r="A165" s="96"/>
      <c r="B165" s="96"/>
      <c r="C165" s="97" t="s">
        <v>283</v>
      </c>
      <c r="D165" s="135"/>
      <c r="E165" s="242">
        <v>2900</v>
      </c>
      <c r="F165" s="126">
        <v>0.2608695652173913</v>
      </c>
      <c r="G165" s="242">
        <f t="shared" si="12"/>
        <v>2143.478260869565</v>
      </c>
      <c r="H165" s="133"/>
      <c r="I165" s="126">
        <v>0.2608695652173913</v>
      </c>
      <c r="J165" s="242">
        <f t="shared" si="14"/>
        <v>2143.478260869565</v>
      </c>
      <c r="K165" s="136"/>
      <c r="L165" s="98"/>
      <c r="M165" s="90" t="e">
        <v>#N/A</v>
      </c>
      <c r="N165" s="191"/>
    </row>
    <row r="166" spans="1:14" s="82" customFormat="1" ht="21">
      <c r="A166" s="140"/>
      <c r="B166" s="140"/>
      <c r="C166" s="141" t="s">
        <v>1195</v>
      </c>
      <c r="D166" s="135"/>
      <c r="E166" s="242">
        <v>0</v>
      </c>
      <c r="F166" s="143"/>
      <c r="G166" s="162"/>
      <c r="H166" s="144"/>
      <c r="I166" s="143"/>
      <c r="J166" s="162"/>
      <c r="K166" s="145"/>
      <c r="L166" s="146"/>
      <c r="M166" s="166"/>
      <c r="N166" s="191"/>
    </row>
    <row r="167" spans="1:14">
      <c r="A167" s="96">
        <v>4610011870767</v>
      </c>
      <c r="B167" s="96" t="s">
        <v>637</v>
      </c>
      <c r="C167" s="134" t="s">
        <v>108</v>
      </c>
      <c r="D167" s="135" t="s">
        <v>1277</v>
      </c>
      <c r="E167" s="242">
        <v>3650</v>
      </c>
      <c r="F167" s="126">
        <v>0.2</v>
      </c>
      <c r="G167" s="242">
        <f t="shared" ref="G167:G194" si="15">E167*(100%-F167)</f>
        <v>2920</v>
      </c>
      <c r="H167" s="133" t="s">
        <v>25</v>
      </c>
      <c r="I167" s="126">
        <v>0.3</v>
      </c>
      <c r="J167" s="242">
        <f t="shared" ref="J167:J194" si="16">E167*(100%-I167)</f>
        <v>2555</v>
      </c>
      <c r="K167" s="136" t="str">
        <f>HYPERLINK(Таблица2[[#This Row],[Столбец11]],"Ссылка на сайт")</f>
        <v>Ссылка на сайт</v>
      </c>
      <c r="L167" s="98" t="s">
        <v>228</v>
      </c>
      <c r="M167" s="90" t="s">
        <v>1020</v>
      </c>
      <c r="N167" s="191"/>
    </row>
    <row r="168" spans="1:14">
      <c r="A168" s="96">
        <v>4610011871733</v>
      </c>
      <c r="B168" s="96" t="s">
        <v>644</v>
      </c>
      <c r="C168" s="134" t="s">
        <v>109</v>
      </c>
      <c r="D168" s="135" t="s">
        <v>1278</v>
      </c>
      <c r="E168" s="242">
        <v>4900</v>
      </c>
      <c r="F168" s="126">
        <v>0.2</v>
      </c>
      <c r="G168" s="242">
        <f t="shared" si="15"/>
        <v>3920</v>
      </c>
      <c r="H168" s="133" t="s">
        <v>25</v>
      </c>
      <c r="I168" s="126">
        <v>0.3</v>
      </c>
      <c r="J168" s="242">
        <f t="shared" si="16"/>
        <v>3430</v>
      </c>
      <c r="K168" s="136" t="str">
        <f>HYPERLINK(Таблица2[[#This Row],[Столбец11]],"Ссылка на сайт")</f>
        <v>Ссылка на сайт</v>
      </c>
      <c r="L168" s="98" t="s">
        <v>228</v>
      </c>
      <c r="M168" s="90" t="s">
        <v>1021</v>
      </c>
      <c r="N168" s="191"/>
    </row>
    <row r="169" spans="1:14">
      <c r="A169" s="96">
        <v>4610011871740</v>
      </c>
      <c r="B169" s="96" t="s">
        <v>645</v>
      </c>
      <c r="C169" s="134" t="s">
        <v>110</v>
      </c>
      <c r="D169" s="135" t="s">
        <v>1279</v>
      </c>
      <c r="E169" s="242">
        <v>6900</v>
      </c>
      <c r="F169" s="126">
        <v>0.2</v>
      </c>
      <c r="G169" s="242">
        <f t="shared" si="15"/>
        <v>5520</v>
      </c>
      <c r="H169" s="133" t="s">
        <v>25</v>
      </c>
      <c r="I169" s="126">
        <v>0.3</v>
      </c>
      <c r="J169" s="242">
        <f t="shared" si="16"/>
        <v>4830</v>
      </c>
      <c r="K169" s="136" t="str">
        <f>HYPERLINK(Таблица2[[#This Row],[Столбец11]],"Ссылка на сайт")</f>
        <v>Ссылка на сайт</v>
      </c>
      <c r="L169" s="98" t="s">
        <v>228</v>
      </c>
      <c r="M169" s="90" t="s">
        <v>1022</v>
      </c>
      <c r="N169" s="191"/>
    </row>
    <row r="170" spans="1:14">
      <c r="A170" s="96">
        <v>4610011873331</v>
      </c>
      <c r="B170" s="96" t="s">
        <v>646</v>
      </c>
      <c r="C170" s="134" t="s">
        <v>106</v>
      </c>
      <c r="D170" s="135" t="s">
        <v>1280</v>
      </c>
      <c r="E170" s="242">
        <v>4800</v>
      </c>
      <c r="F170" s="126">
        <v>0.2</v>
      </c>
      <c r="G170" s="242">
        <f t="shared" si="15"/>
        <v>3840</v>
      </c>
      <c r="H170" s="133" t="s">
        <v>27</v>
      </c>
      <c r="I170" s="126">
        <v>0.3</v>
      </c>
      <c r="J170" s="242">
        <f t="shared" si="16"/>
        <v>3360</v>
      </c>
      <c r="K170" s="136" t="str">
        <f>HYPERLINK(Таблица2[[#This Row],[Столбец11]],"Ссылка на сайт")</f>
        <v>Ссылка на сайт</v>
      </c>
      <c r="L170" s="98" t="s">
        <v>228</v>
      </c>
      <c r="M170" s="90" t="s">
        <v>1023</v>
      </c>
      <c r="N170" s="191"/>
    </row>
    <row r="171" spans="1:14">
      <c r="A171" s="96">
        <v>4610011873348</v>
      </c>
      <c r="B171" s="96" t="s">
        <v>647</v>
      </c>
      <c r="C171" s="134" t="s">
        <v>107</v>
      </c>
      <c r="D171" s="135" t="s">
        <v>1280</v>
      </c>
      <c r="E171" s="242">
        <v>8000</v>
      </c>
      <c r="F171" s="126">
        <v>0.2</v>
      </c>
      <c r="G171" s="242">
        <f t="shared" si="15"/>
        <v>6400</v>
      </c>
      <c r="H171" s="133" t="s">
        <v>26</v>
      </c>
      <c r="I171" s="126">
        <v>0.3</v>
      </c>
      <c r="J171" s="242">
        <f t="shared" si="16"/>
        <v>5600</v>
      </c>
      <c r="K171" s="136" t="str">
        <f>HYPERLINK(Таблица2[[#This Row],[Столбец11]],"Ссылка на сайт")</f>
        <v>Ссылка на сайт</v>
      </c>
      <c r="L171" s="98" t="s">
        <v>228</v>
      </c>
      <c r="M171" s="90" t="s">
        <v>1024</v>
      </c>
      <c r="N171" s="191"/>
    </row>
    <row r="172" spans="1:14">
      <c r="A172" s="96">
        <v>4610011873324</v>
      </c>
      <c r="B172" s="96" t="s">
        <v>660</v>
      </c>
      <c r="C172" s="134" t="s">
        <v>1281</v>
      </c>
      <c r="D172" s="135" t="s">
        <v>1282</v>
      </c>
      <c r="E172" s="242">
        <v>360</v>
      </c>
      <c r="F172" s="126">
        <v>0.2</v>
      </c>
      <c r="G172" s="242">
        <f t="shared" si="15"/>
        <v>288</v>
      </c>
      <c r="H172" s="133" t="s">
        <v>26</v>
      </c>
      <c r="I172" s="126">
        <v>0.3</v>
      </c>
      <c r="J172" s="242">
        <f t="shared" si="16"/>
        <v>251.99999999999997</v>
      </c>
      <c r="K172" s="136" t="str">
        <f>HYPERLINK(Таблица2[[#This Row],[Столбец11]],"Ссылка на сайт")</f>
        <v>Ссылка на сайт</v>
      </c>
      <c r="L172" s="98" t="s">
        <v>228</v>
      </c>
      <c r="M172" s="90" t="s">
        <v>1025</v>
      </c>
      <c r="N172" s="191"/>
    </row>
    <row r="173" spans="1:14">
      <c r="A173" s="96">
        <v>774970</v>
      </c>
      <c r="B173" s="96" t="s">
        <v>661</v>
      </c>
      <c r="C173" s="134" t="s">
        <v>1283</v>
      </c>
      <c r="D173" s="135" t="s">
        <v>1284</v>
      </c>
      <c r="E173" s="242">
        <v>360</v>
      </c>
      <c r="F173" s="126">
        <v>0.2</v>
      </c>
      <c r="G173" s="242">
        <f t="shared" si="15"/>
        <v>288</v>
      </c>
      <c r="H173" s="133" t="s">
        <v>26</v>
      </c>
      <c r="I173" s="126">
        <v>0.3</v>
      </c>
      <c r="J173" s="242">
        <f t="shared" si="16"/>
        <v>251.99999999999997</v>
      </c>
      <c r="K173" s="136" t="str">
        <f>HYPERLINK(Таблица2[[#This Row],[Столбец11]],"Ссылка на сайт")</f>
        <v>Ссылка на сайт</v>
      </c>
      <c r="L173" s="98" t="s">
        <v>228</v>
      </c>
      <c r="M173" s="90" t="s">
        <v>1026</v>
      </c>
      <c r="N173" s="191"/>
    </row>
    <row r="174" spans="1:14">
      <c r="A174" s="96">
        <v>4610011871443</v>
      </c>
      <c r="B174" s="96" t="s">
        <v>652</v>
      </c>
      <c r="C174" s="134" t="s">
        <v>281</v>
      </c>
      <c r="D174" s="135" t="s">
        <v>1384</v>
      </c>
      <c r="E174" s="242">
        <v>460</v>
      </c>
      <c r="F174" s="126">
        <v>0.2</v>
      </c>
      <c r="G174" s="242">
        <f t="shared" si="15"/>
        <v>368</v>
      </c>
      <c r="H174" s="133" t="s">
        <v>25</v>
      </c>
      <c r="I174" s="126">
        <v>0.4</v>
      </c>
      <c r="J174" s="242">
        <f t="shared" si="16"/>
        <v>276</v>
      </c>
      <c r="K174" s="136" t="str">
        <f>HYPERLINK(Таблица2[[#This Row],[Столбец11]],"Ссылка на сайт")</f>
        <v>Ссылка на сайт</v>
      </c>
      <c r="L174" s="98" t="s">
        <v>228</v>
      </c>
      <c r="M174" s="90" t="s">
        <v>1027</v>
      </c>
      <c r="N174" s="191"/>
    </row>
    <row r="175" spans="1:14">
      <c r="A175" s="96">
        <v>4610011873300</v>
      </c>
      <c r="B175" s="96" t="s">
        <v>653</v>
      </c>
      <c r="C175" s="134" t="s">
        <v>291</v>
      </c>
      <c r="D175" s="135" t="s">
        <v>1384</v>
      </c>
      <c r="E175" s="242">
        <v>460</v>
      </c>
      <c r="F175" s="126">
        <v>0.2</v>
      </c>
      <c r="G175" s="242">
        <f t="shared" si="15"/>
        <v>368</v>
      </c>
      <c r="H175" s="133" t="s">
        <v>25</v>
      </c>
      <c r="I175" s="126">
        <v>0.4</v>
      </c>
      <c r="J175" s="242">
        <f t="shared" si="16"/>
        <v>276</v>
      </c>
      <c r="K175" s="136" t="str">
        <f>HYPERLINK(Таблица2[[#This Row],[Столбец11]],"Ссылка на сайт")</f>
        <v>Ссылка на сайт</v>
      </c>
      <c r="L175" s="98" t="s">
        <v>228</v>
      </c>
      <c r="M175" s="90" t="s">
        <v>1028</v>
      </c>
      <c r="N175" s="191"/>
    </row>
    <row r="176" spans="1:14">
      <c r="A176" s="96">
        <v>4610011871450</v>
      </c>
      <c r="B176" s="96" t="s">
        <v>654</v>
      </c>
      <c r="C176" s="134" t="s">
        <v>282</v>
      </c>
      <c r="D176" s="135" t="s">
        <v>1385</v>
      </c>
      <c r="E176" s="242">
        <v>290</v>
      </c>
      <c r="F176" s="126">
        <v>0.2</v>
      </c>
      <c r="G176" s="242">
        <f t="shared" si="15"/>
        <v>232</v>
      </c>
      <c r="H176" s="133" t="s">
        <v>25</v>
      </c>
      <c r="I176" s="126">
        <v>0.3</v>
      </c>
      <c r="J176" s="242">
        <f t="shared" si="16"/>
        <v>203</v>
      </c>
      <c r="K176" s="136" t="str">
        <f>HYPERLINK(Таблица2[[#This Row],[Столбец11]],"Ссылка на сайт")</f>
        <v>Ссылка на сайт</v>
      </c>
      <c r="L176" s="98" t="s">
        <v>228</v>
      </c>
      <c r="M176" s="90" t="s">
        <v>1029</v>
      </c>
      <c r="N176" s="191"/>
    </row>
    <row r="177" spans="1:14">
      <c r="A177" s="96">
        <v>4610011870606</v>
      </c>
      <c r="B177" s="96" t="s">
        <v>648</v>
      </c>
      <c r="C177" s="134" t="s">
        <v>95</v>
      </c>
      <c r="D177" s="135" t="s">
        <v>1386</v>
      </c>
      <c r="E177" s="242">
        <v>5600</v>
      </c>
      <c r="F177" s="126">
        <v>0.2</v>
      </c>
      <c r="G177" s="242">
        <f t="shared" si="15"/>
        <v>4480</v>
      </c>
      <c r="H177" s="133" t="s">
        <v>25</v>
      </c>
      <c r="I177" s="126">
        <v>0.3</v>
      </c>
      <c r="J177" s="242">
        <f t="shared" si="16"/>
        <v>3919.9999999999995</v>
      </c>
      <c r="K177" s="136" t="str">
        <f>HYPERLINK(Таблица2[[#This Row],[Столбец11]],"Ссылка на сайт")</f>
        <v>Ссылка на сайт</v>
      </c>
      <c r="L177" s="98" t="s">
        <v>228</v>
      </c>
      <c r="M177" s="90" t="s">
        <v>1030</v>
      </c>
      <c r="N177" s="191"/>
    </row>
    <row r="178" spans="1:14">
      <c r="A178" s="96">
        <v>4610011873317</v>
      </c>
      <c r="B178" s="96" t="s">
        <v>649</v>
      </c>
      <c r="C178" s="134" t="s">
        <v>96</v>
      </c>
      <c r="D178" s="135" t="s">
        <v>1386</v>
      </c>
      <c r="E178" s="242">
        <v>6600</v>
      </c>
      <c r="F178" s="126">
        <v>0.2</v>
      </c>
      <c r="G178" s="242">
        <f t="shared" si="15"/>
        <v>5280</v>
      </c>
      <c r="H178" s="133" t="s">
        <v>25</v>
      </c>
      <c r="I178" s="126">
        <v>0.3</v>
      </c>
      <c r="J178" s="242">
        <f t="shared" si="16"/>
        <v>4620</v>
      </c>
      <c r="K178" s="136" t="str">
        <f>HYPERLINK(Таблица2[[#This Row],[Столбец11]],"Ссылка на сайт")</f>
        <v>Ссылка на сайт</v>
      </c>
      <c r="L178" s="98" t="s">
        <v>228</v>
      </c>
      <c r="M178" s="90" t="s">
        <v>1031</v>
      </c>
      <c r="N178" s="191"/>
    </row>
    <row r="179" spans="1:14">
      <c r="A179" s="96">
        <v>775168</v>
      </c>
      <c r="B179" s="96" t="s">
        <v>650</v>
      </c>
      <c r="C179" s="134" t="s">
        <v>290</v>
      </c>
      <c r="D179" s="135" t="s">
        <v>1386</v>
      </c>
      <c r="E179" s="242">
        <v>5400</v>
      </c>
      <c r="F179" s="126">
        <v>0.2</v>
      </c>
      <c r="G179" s="242">
        <f t="shared" si="15"/>
        <v>4320</v>
      </c>
      <c r="H179" s="133" t="s">
        <v>25</v>
      </c>
      <c r="I179" s="126">
        <v>0.3</v>
      </c>
      <c r="J179" s="242">
        <f t="shared" si="16"/>
        <v>3779.9999999999995</v>
      </c>
      <c r="K179" s="136" t="str">
        <f>HYPERLINK(Таблица2[[#This Row],[Столбец11]],"Ссылка на сайт")</f>
        <v>Ссылка на сайт</v>
      </c>
      <c r="L179" s="98" t="s">
        <v>228</v>
      </c>
      <c r="M179" s="90" t="s">
        <v>1032</v>
      </c>
      <c r="N179" s="191"/>
    </row>
    <row r="180" spans="1:14">
      <c r="A180" s="96">
        <v>4610011871528</v>
      </c>
      <c r="B180" s="96" t="s">
        <v>655</v>
      </c>
      <c r="C180" s="134" t="s">
        <v>223</v>
      </c>
      <c r="D180" s="135" t="s">
        <v>1387</v>
      </c>
      <c r="E180" s="242">
        <v>7500</v>
      </c>
      <c r="F180" s="126">
        <v>0.2</v>
      </c>
      <c r="G180" s="242">
        <f t="shared" si="15"/>
        <v>6000</v>
      </c>
      <c r="H180" s="133" t="s">
        <v>25</v>
      </c>
      <c r="I180" s="126">
        <v>0.3</v>
      </c>
      <c r="J180" s="242">
        <f t="shared" si="16"/>
        <v>5250</v>
      </c>
      <c r="K180" s="136" t="str">
        <f>HYPERLINK(Таблица2[[#This Row],[Столбец11]],"Ссылка на сайт")</f>
        <v>Ссылка на сайт</v>
      </c>
      <c r="L180" s="98" t="s">
        <v>228</v>
      </c>
      <c r="M180" s="90" t="s">
        <v>1033</v>
      </c>
      <c r="N180" s="191"/>
    </row>
    <row r="181" spans="1:14">
      <c r="A181" s="96">
        <v>4610011871535</v>
      </c>
      <c r="B181" s="96" t="s">
        <v>656</v>
      </c>
      <c r="C181" s="134" t="s">
        <v>97</v>
      </c>
      <c r="D181" s="135" t="s">
        <v>1387</v>
      </c>
      <c r="E181" s="242">
        <v>8400</v>
      </c>
      <c r="F181" s="126">
        <v>0.2</v>
      </c>
      <c r="G181" s="242">
        <f t="shared" si="15"/>
        <v>6720</v>
      </c>
      <c r="H181" s="133" t="s">
        <v>25</v>
      </c>
      <c r="I181" s="126">
        <v>0.3</v>
      </c>
      <c r="J181" s="242">
        <f t="shared" si="16"/>
        <v>5880</v>
      </c>
      <c r="K181" s="136" t="str">
        <f>HYPERLINK(Таблица2[[#This Row],[Столбец11]],"Ссылка на сайт")</f>
        <v>Ссылка на сайт</v>
      </c>
      <c r="L181" s="98" t="s">
        <v>228</v>
      </c>
      <c r="M181" s="90" t="s">
        <v>1034</v>
      </c>
      <c r="N181" s="191"/>
    </row>
    <row r="182" spans="1:14">
      <c r="A182" s="96">
        <v>775113</v>
      </c>
      <c r="B182" s="96" t="s">
        <v>657</v>
      </c>
      <c r="C182" s="134" t="s">
        <v>98</v>
      </c>
      <c r="D182" s="135" t="s">
        <v>1387</v>
      </c>
      <c r="E182" s="242">
        <v>21600</v>
      </c>
      <c r="F182" s="126">
        <v>0.2</v>
      </c>
      <c r="G182" s="242">
        <f t="shared" si="15"/>
        <v>17280</v>
      </c>
      <c r="H182" s="133" t="s">
        <v>27</v>
      </c>
      <c r="I182" s="126">
        <v>0.3</v>
      </c>
      <c r="J182" s="242">
        <f t="shared" si="16"/>
        <v>15119.999999999998</v>
      </c>
      <c r="K182" s="136" t="str">
        <f>HYPERLINK(Таблица2[[#This Row],[Столбец11]],"Ссылка на сайт")</f>
        <v>Ссылка на сайт</v>
      </c>
      <c r="L182" s="98" t="s">
        <v>228</v>
      </c>
      <c r="M182" s="90" t="s">
        <v>1035</v>
      </c>
      <c r="N182" s="191"/>
    </row>
    <row r="183" spans="1:14">
      <c r="A183" s="96">
        <v>4610011873171</v>
      </c>
      <c r="B183" s="96" t="s">
        <v>668</v>
      </c>
      <c r="C183" s="134" t="s">
        <v>145</v>
      </c>
      <c r="D183" s="135" t="s">
        <v>1285</v>
      </c>
      <c r="E183" s="242">
        <v>390</v>
      </c>
      <c r="F183" s="126">
        <v>0.25</v>
      </c>
      <c r="G183" s="242">
        <f t="shared" si="15"/>
        <v>292.5</v>
      </c>
      <c r="H183" s="133" t="s">
        <v>26</v>
      </c>
      <c r="I183" s="126">
        <v>0.25</v>
      </c>
      <c r="J183" s="242">
        <f t="shared" si="16"/>
        <v>292.5</v>
      </c>
      <c r="K183" s="136" t="str">
        <f>HYPERLINK(Таблица2[[#This Row],[Столбец11]],"Ссылка на сайт")</f>
        <v>Ссылка на сайт</v>
      </c>
      <c r="L183" s="98" t="s">
        <v>228</v>
      </c>
      <c r="M183" s="90" t="s">
        <v>1036</v>
      </c>
      <c r="N183" s="191"/>
    </row>
    <row r="184" spans="1:14">
      <c r="A184" s="96">
        <v>4610011873188</v>
      </c>
      <c r="B184" s="96" t="s">
        <v>669</v>
      </c>
      <c r="C184" s="134" t="s">
        <v>146</v>
      </c>
      <c r="D184" s="135" t="s">
        <v>1286</v>
      </c>
      <c r="E184" s="242">
        <v>390</v>
      </c>
      <c r="F184" s="126">
        <v>0.25</v>
      </c>
      <c r="G184" s="242">
        <f t="shared" si="15"/>
        <v>292.5</v>
      </c>
      <c r="H184" s="133" t="s">
        <v>26</v>
      </c>
      <c r="I184" s="126">
        <v>0.25</v>
      </c>
      <c r="J184" s="242">
        <f t="shared" si="16"/>
        <v>292.5</v>
      </c>
      <c r="K184" s="136" t="str">
        <f>HYPERLINK(Таблица2[[#This Row],[Столбец11]],"Ссылка на сайт")</f>
        <v>Ссылка на сайт</v>
      </c>
      <c r="L184" s="98" t="s">
        <v>228</v>
      </c>
      <c r="M184" s="90" t="s">
        <v>1037</v>
      </c>
      <c r="N184" s="191"/>
    </row>
    <row r="185" spans="1:14">
      <c r="A185" s="96"/>
      <c r="B185" s="96" t="s">
        <v>670</v>
      </c>
      <c r="C185" s="134" t="s">
        <v>147</v>
      </c>
      <c r="D185" s="135" t="s">
        <v>1291</v>
      </c>
      <c r="E185" s="242">
        <v>960</v>
      </c>
      <c r="F185" s="126">
        <v>0.25</v>
      </c>
      <c r="G185" s="242">
        <f t="shared" si="15"/>
        <v>720</v>
      </c>
      <c r="H185" s="133" t="s">
        <v>26</v>
      </c>
      <c r="I185" s="126">
        <v>0.3</v>
      </c>
      <c r="J185" s="242">
        <f t="shared" si="16"/>
        <v>672</v>
      </c>
      <c r="K185" s="136"/>
      <c r="L185" s="98" t="s">
        <v>228</v>
      </c>
      <c r="M185" s="90" t="e">
        <v>#N/A</v>
      </c>
      <c r="N185" s="191"/>
    </row>
    <row r="186" spans="1:14">
      <c r="A186" s="96">
        <v>778336</v>
      </c>
      <c r="B186" s="96" t="s">
        <v>651</v>
      </c>
      <c r="C186" s="134" t="s">
        <v>456</v>
      </c>
      <c r="D186" s="135" t="s">
        <v>1285</v>
      </c>
      <c r="E186" s="242">
        <v>800</v>
      </c>
      <c r="F186" s="126">
        <v>0.25</v>
      </c>
      <c r="G186" s="242">
        <f t="shared" si="15"/>
        <v>600</v>
      </c>
      <c r="H186" s="133" t="s">
        <v>26</v>
      </c>
      <c r="I186" s="126">
        <v>0.3</v>
      </c>
      <c r="J186" s="242">
        <f t="shared" si="16"/>
        <v>560</v>
      </c>
      <c r="K186" s="136" t="str">
        <f>HYPERLINK(Таблица2[[#This Row],[Столбец11]],"Ссылка на сайт")</f>
        <v>Ссылка на сайт</v>
      </c>
      <c r="L186" s="98" t="s">
        <v>228</v>
      </c>
      <c r="M186" s="90" t="s">
        <v>1038</v>
      </c>
      <c r="N186" s="191"/>
    </row>
    <row r="187" spans="1:14">
      <c r="A187" s="96">
        <v>775519</v>
      </c>
      <c r="B187" s="96" t="s">
        <v>671</v>
      </c>
      <c r="C187" s="134" t="s">
        <v>1287</v>
      </c>
      <c r="D187" s="135" t="s">
        <v>1288</v>
      </c>
      <c r="E187" s="242">
        <v>800</v>
      </c>
      <c r="F187" s="126">
        <v>0.2</v>
      </c>
      <c r="G187" s="242">
        <f t="shared" si="15"/>
        <v>640</v>
      </c>
      <c r="H187" s="133" t="s">
        <v>25</v>
      </c>
      <c r="I187" s="126">
        <v>0.3</v>
      </c>
      <c r="J187" s="242">
        <f t="shared" si="16"/>
        <v>560</v>
      </c>
      <c r="K187" s="136" t="str">
        <f>HYPERLINK(Таблица2[[#This Row],[Столбец11]],"Ссылка на сайт")</f>
        <v>Ссылка на сайт</v>
      </c>
      <c r="L187" s="98" t="s">
        <v>228</v>
      </c>
      <c r="M187" s="90" t="s">
        <v>1039</v>
      </c>
      <c r="N187" s="191"/>
    </row>
    <row r="188" spans="1:14">
      <c r="A188" s="96">
        <v>4610011872921</v>
      </c>
      <c r="B188" s="96" t="s">
        <v>658</v>
      </c>
      <c r="C188" s="134" t="s">
        <v>99</v>
      </c>
      <c r="D188" s="135" t="s">
        <v>1289</v>
      </c>
      <c r="E188" s="242">
        <v>1500</v>
      </c>
      <c r="F188" s="126">
        <v>0.19999999999999996</v>
      </c>
      <c r="G188" s="242">
        <f t="shared" si="15"/>
        <v>1200</v>
      </c>
      <c r="H188" s="133" t="s">
        <v>25</v>
      </c>
      <c r="I188" s="126">
        <v>0.30000000000000004</v>
      </c>
      <c r="J188" s="242">
        <f t="shared" si="16"/>
        <v>1050</v>
      </c>
      <c r="K188" s="136" t="str">
        <f>HYPERLINK(Таблица2[[#This Row],[Столбец11]],"Ссылка на сайт")</f>
        <v>Ссылка на сайт</v>
      </c>
      <c r="L188" s="98" t="s">
        <v>228</v>
      </c>
      <c r="M188" s="90" t="s">
        <v>1040</v>
      </c>
      <c r="N188" s="191"/>
    </row>
    <row r="189" spans="1:14">
      <c r="A189" s="96">
        <v>4610011872945</v>
      </c>
      <c r="B189" s="96" t="s">
        <v>659</v>
      </c>
      <c r="C189" s="134" t="s">
        <v>100</v>
      </c>
      <c r="D189" s="135" t="s">
        <v>1289</v>
      </c>
      <c r="E189" s="242">
        <v>1500</v>
      </c>
      <c r="F189" s="126">
        <v>0.2</v>
      </c>
      <c r="G189" s="242">
        <f t="shared" si="15"/>
        <v>1200</v>
      </c>
      <c r="H189" s="133" t="s">
        <v>26</v>
      </c>
      <c r="I189" s="126">
        <v>0.3000000000000001</v>
      </c>
      <c r="J189" s="242">
        <f t="shared" si="16"/>
        <v>1050</v>
      </c>
      <c r="K189" s="136" t="str">
        <f>HYPERLINK(Таблица2[[#This Row],[Столбец11]],"Ссылка на сайт")</f>
        <v>Ссылка на сайт</v>
      </c>
      <c r="L189" s="98" t="s">
        <v>228</v>
      </c>
      <c r="M189" s="90" t="s">
        <v>1041</v>
      </c>
      <c r="N189" s="191"/>
    </row>
    <row r="190" spans="1:14">
      <c r="A190" s="96">
        <v>772952</v>
      </c>
      <c r="B190" s="96" t="s">
        <v>662</v>
      </c>
      <c r="C190" s="134" t="s">
        <v>101</v>
      </c>
      <c r="D190" s="135" t="s">
        <v>1289</v>
      </c>
      <c r="E190" s="242">
        <v>1170</v>
      </c>
      <c r="F190" s="126">
        <v>0.2</v>
      </c>
      <c r="G190" s="242">
        <f t="shared" si="15"/>
        <v>936</v>
      </c>
      <c r="H190" s="133" t="s">
        <v>26</v>
      </c>
      <c r="I190" s="126">
        <v>0.3</v>
      </c>
      <c r="J190" s="242">
        <f t="shared" si="16"/>
        <v>819</v>
      </c>
      <c r="K190" s="136" t="str">
        <f>HYPERLINK(Таблица2[[#This Row],[Столбец11]],"Ссылка на сайт")</f>
        <v>Ссылка на сайт</v>
      </c>
      <c r="L190" s="98" t="s">
        <v>228</v>
      </c>
      <c r="M190" s="90" t="s">
        <v>1042</v>
      </c>
      <c r="N190" s="191"/>
    </row>
    <row r="191" spans="1:14">
      <c r="A191" s="96">
        <v>4610011872969</v>
      </c>
      <c r="B191" s="96" t="s">
        <v>663</v>
      </c>
      <c r="C191" s="134" t="s">
        <v>102</v>
      </c>
      <c r="D191" s="135" t="s">
        <v>1289</v>
      </c>
      <c r="E191" s="242">
        <v>2750</v>
      </c>
      <c r="F191" s="126">
        <v>0.19999999999999993</v>
      </c>
      <c r="G191" s="242">
        <f t="shared" si="15"/>
        <v>2200</v>
      </c>
      <c r="H191" s="133" t="s">
        <v>27</v>
      </c>
      <c r="I191" s="126">
        <v>0.30000000000000004</v>
      </c>
      <c r="J191" s="242">
        <f t="shared" si="16"/>
        <v>1924.9999999999998</v>
      </c>
      <c r="K191" s="136" t="str">
        <f>HYPERLINK(Таблица2[[#This Row],[Столбец11]],"Ссылка на сайт")</f>
        <v>Ссылка на сайт</v>
      </c>
      <c r="L191" s="98" t="s">
        <v>228</v>
      </c>
      <c r="M191" s="90" t="s">
        <v>1043</v>
      </c>
      <c r="N191" s="191"/>
    </row>
    <row r="192" spans="1:14">
      <c r="A192" s="96">
        <v>4610011871795</v>
      </c>
      <c r="B192" s="96" t="s">
        <v>664</v>
      </c>
      <c r="C192" s="134" t="s">
        <v>103</v>
      </c>
      <c r="D192" s="135" t="s">
        <v>1290</v>
      </c>
      <c r="E192" s="242">
        <v>900</v>
      </c>
      <c r="F192" s="126">
        <v>0.2</v>
      </c>
      <c r="G192" s="242">
        <f t="shared" si="15"/>
        <v>720</v>
      </c>
      <c r="H192" s="133" t="s">
        <v>25</v>
      </c>
      <c r="I192" s="126">
        <v>0.3000000000000001</v>
      </c>
      <c r="J192" s="242">
        <f t="shared" si="16"/>
        <v>630</v>
      </c>
      <c r="K192" s="136" t="str">
        <f>HYPERLINK(Таблица2[[#This Row],[Столбец11]],"Ссылка на сайт")</f>
        <v>Ссылка на сайт</v>
      </c>
      <c r="L192" s="98" t="s">
        <v>228</v>
      </c>
      <c r="M192" s="90" t="s">
        <v>1044</v>
      </c>
      <c r="N192" s="191"/>
    </row>
    <row r="193" spans="1:14">
      <c r="A193" s="96">
        <v>4610011875045</v>
      </c>
      <c r="B193" s="96" t="s">
        <v>665</v>
      </c>
      <c r="C193" s="134" t="s">
        <v>104</v>
      </c>
      <c r="D193" s="135" t="s">
        <v>1290</v>
      </c>
      <c r="E193" s="242">
        <v>3300</v>
      </c>
      <c r="F193" s="126">
        <v>0.2</v>
      </c>
      <c r="G193" s="242">
        <f t="shared" si="15"/>
        <v>2640</v>
      </c>
      <c r="H193" s="133" t="s">
        <v>25</v>
      </c>
      <c r="I193" s="126">
        <v>0.3</v>
      </c>
      <c r="J193" s="242">
        <f t="shared" si="16"/>
        <v>2310</v>
      </c>
      <c r="K193" s="136" t="str">
        <f>HYPERLINK(Таблица2[[#This Row],[Столбец11]],"Ссылка на сайт")</f>
        <v>Ссылка на сайт</v>
      </c>
      <c r="L193" s="98" t="s">
        <v>228</v>
      </c>
      <c r="M193" s="90" t="s">
        <v>1045</v>
      </c>
      <c r="N193" s="191"/>
    </row>
    <row r="194" spans="1:14" s="81" customFormat="1">
      <c r="A194" s="96">
        <v>4610011872976</v>
      </c>
      <c r="B194" s="96" t="s">
        <v>666</v>
      </c>
      <c r="C194" s="134" t="s">
        <v>105</v>
      </c>
      <c r="D194" s="135" t="s">
        <v>1291</v>
      </c>
      <c r="E194" s="242">
        <v>4800</v>
      </c>
      <c r="F194" s="126">
        <v>0.2</v>
      </c>
      <c r="G194" s="242">
        <f t="shared" si="15"/>
        <v>3840</v>
      </c>
      <c r="H194" s="133" t="s">
        <v>27</v>
      </c>
      <c r="I194" s="126">
        <v>0.3</v>
      </c>
      <c r="J194" s="242">
        <f t="shared" si="16"/>
        <v>3360</v>
      </c>
      <c r="K194" s="136" t="str">
        <f>HYPERLINK(Таблица2[[#This Row],[Столбец11]],"Ссылка на сайт")</f>
        <v>Ссылка на сайт</v>
      </c>
      <c r="L194" s="98" t="s">
        <v>228</v>
      </c>
      <c r="M194" s="90" t="s">
        <v>1046</v>
      </c>
      <c r="N194" s="191"/>
    </row>
    <row r="195" spans="1:14" s="82" customFormat="1" ht="21">
      <c r="A195" s="140"/>
      <c r="B195" s="140"/>
      <c r="C195" s="141" t="s">
        <v>225</v>
      </c>
      <c r="D195" s="135"/>
      <c r="E195" s="142">
        <v>0</v>
      </c>
      <c r="F195" s="143"/>
      <c r="G195" s="162"/>
      <c r="H195" s="144"/>
      <c r="I195" s="143"/>
      <c r="J195" s="162"/>
      <c r="K195" s="145"/>
      <c r="L195" s="146"/>
      <c r="M195" s="166" t="e">
        <v>#N/A</v>
      </c>
      <c r="N195" s="191"/>
    </row>
    <row r="196" spans="1:14">
      <c r="A196" s="96">
        <v>4610011870491</v>
      </c>
      <c r="B196" s="95" t="s">
        <v>667</v>
      </c>
      <c r="C196" s="134" t="s">
        <v>111</v>
      </c>
      <c r="D196" s="135" t="s">
        <v>1292</v>
      </c>
      <c r="E196" s="243">
        <v>96700</v>
      </c>
      <c r="F196" s="126">
        <v>0.2</v>
      </c>
      <c r="G196" s="242">
        <f t="shared" ref="G196:G212" si="17">E196*(100%-F196)</f>
        <v>77360</v>
      </c>
      <c r="H196" s="133" t="s">
        <v>27</v>
      </c>
      <c r="I196" s="126">
        <v>0.3</v>
      </c>
      <c r="J196" s="242">
        <f t="shared" ref="J196:J207" si="18">E196*(100%-I196)</f>
        <v>67690</v>
      </c>
      <c r="K196" s="136" t="str">
        <f>HYPERLINK(Таблица2[[#This Row],[Столбец11]],"Ссылка на сайт")</f>
        <v>Ссылка на сайт</v>
      </c>
      <c r="L196" s="98" t="s">
        <v>10</v>
      </c>
      <c r="M196" s="90" t="s">
        <v>1047</v>
      </c>
      <c r="N196" s="191"/>
    </row>
    <row r="197" spans="1:14">
      <c r="A197" s="96">
        <v>4610011870576</v>
      </c>
      <c r="B197" s="95" t="s">
        <v>672</v>
      </c>
      <c r="C197" s="134" t="s">
        <v>112</v>
      </c>
      <c r="D197" s="135" t="s">
        <v>6</v>
      </c>
      <c r="E197" s="243">
        <v>98700</v>
      </c>
      <c r="F197" s="126">
        <v>0.2</v>
      </c>
      <c r="G197" s="242">
        <f t="shared" si="17"/>
        <v>78960</v>
      </c>
      <c r="H197" s="133" t="s">
        <v>27</v>
      </c>
      <c r="I197" s="126">
        <v>0.3</v>
      </c>
      <c r="J197" s="242">
        <f t="shared" si="18"/>
        <v>69090</v>
      </c>
      <c r="K197" s="136" t="str">
        <f>HYPERLINK(Таблица2[[#This Row],[Столбец11]],"Ссылка на сайт")</f>
        <v>Ссылка на сайт</v>
      </c>
      <c r="L197" s="98" t="s">
        <v>10</v>
      </c>
      <c r="M197" s="90" t="s">
        <v>1048</v>
      </c>
      <c r="N197" s="191"/>
    </row>
    <row r="198" spans="1:14">
      <c r="A198" s="96">
        <v>4610011870330</v>
      </c>
      <c r="B198" s="95" t="s">
        <v>673</v>
      </c>
      <c r="C198" s="134" t="s">
        <v>113</v>
      </c>
      <c r="D198" s="135" t="s">
        <v>1293</v>
      </c>
      <c r="E198" s="243">
        <v>102600</v>
      </c>
      <c r="F198" s="126">
        <v>0.2</v>
      </c>
      <c r="G198" s="242">
        <f t="shared" si="17"/>
        <v>82080</v>
      </c>
      <c r="H198" s="133" t="s">
        <v>27</v>
      </c>
      <c r="I198" s="126">
        <v>0.3</v>
      </c>
      <c r="J198" s="242">
        <f t="shared" si="18"/>
        <v>71820</v>
      </c>
      <c r="K198" s="136" t="str">
        <f>HYPERLINK(Таблица2[[#This Row],[Столбец11]],"Ссылка на сайт")</f>
        <v>Ссылка на сайт</v>
      </c>
      <c r="L198" s="98" t="s">
        <v>10</v>
      </c>
      <c r="M198" s="90" t="s">
        <v>1049</v>
      </c>
      <c r="N198" s="191"/>
    </row>
    <row r="199" spans="1:14">
      <c r="A199" s="96">
        <v>4610011870347</v>
      </c>
      <c r="B199" s="95" t="s">
        <v>674</v>
      </c>
      <c r="C199" s="134" t="s">
        <v>114</v>
      </c>
      <c r="D199" s="135" t="s">
        <v>6</v>
      </c>
      <c r="E199" s="243">
        <v>104600</v>
      </c>
      <c r="F199" s="126">
        <v>0.2</v>
      </c>
      <c r="G199" s="242">
        <f t="shared" si="17"/>
        <v>83680</v>
      </c>
      <c r="H199" s="133" t="s">
        <v>27</v>
      </c>
      <c r="I199" s="126">
        <v>0.3</v>
      </c>
      <c r="J199" s="242">
        <f t="shared" si="18"/>
        <v>73220</v>
      </c>
      <c r="K199" s="136" t="str">
        <f>HYPERLINK(Таблица2[[#This Row],[Столбец11]],"Ссылка на сайт")</f>
        <v>Ссылка на сайт</v>
      </c>
      <c r="L199" s="98" t="s">
        <v>10</v>
      </c>
      <c r="M199" s="90" t="s">
        <v>1050</v>
      </c>
      <c r="N199" s="191"/>
    </row>
    <row r="200" spans="1:14">
      <c r="A200" s="96">
        <v>4610011870507</v>
      </c>
      <c r="B200" s="95" t="s">
        <v>675</v>
      </c>
      <c r="C200" s="134" t="s">
        <v>115</v>
      </c>
      <c r="D200" s="135" t="s">
        <v>1294</v>
      </c>
      <c r="E200" s="243">
        <v>118500</v>
      </c>
      <c r="F200" s="126">
        <v>0.2</v>
      </c>
      <c r="G200" s="242">
        <f t="shared" si="17"/>
        <v>94800</v>
      </c>
      <c r="H200" s="133" t="s">
        <v>27</v>
      </c>
      <c r="I200" s="126">
        <v>0.3000000000000001</v>
      </c>
      <c r="J200" s="242">
        <f t="shared" si="18"/>
        <v>82950</v>
      </c>
      <c r="K200" s="136" t="str">
        <f>HYPERLINK(Таблица2[[#This Row],[Столбец11]],"Ссылка на сайт")</f>
        <v>Ссылка на сайт</v>
      </c>
      <c r="L200" s="98" t="s">
        <v>10</v>
      </c>
      <c r="M200" s="90" t="s">
        <v>1051</v>
      </c>
      <c r="N200" s="191"/>
    </row>
    <row r="201" spans="1:14">
      <c r="A201" s="96">
        <v>4610011870569</v>
      </c>
      <c r="B201" s="95" t="s">
        <v>676</v>
      </c>
      <c r="C201" s="134" t="s">
        <v>116</v>
      </c>
      <c r="D201" s="135" t="s">
        <v>6</v>
      </c>
      <c r="E201" s="243">
        <v>120500</v>
      </c>
      <c r="F201" s="126">
        <v>0.2</v>
      </c>
      <c r="G201" s="242">
        <f t="shared" si="17"/>
        <v>96400</v>
      </c>
      <c r="H201" s="133" t="s">
        <v>27</v>
      </c>
      <c r="I201" s="126">
        <v>0.3000000000000001</v>
      </c>
      <c r="J201" s="242">
        <f t="shared" si="18"/>
        <v>84350</v>
      </c>
      <c r="K201" s="136" t="str">
        <f>HYPERLINK(Таблица2[[#This Row],[Столбец11]],"Ссылка на сайт")</f>
        <v>Ссылка на сайт</v>
      </c>
      <c r="L201" s="98" t="s">
        <v>10</v>
      </c>
      <c r="M201" s="90" t="s">
        <v>1052</v>
      </c>
      <c r="N201" s="191"/>
    </row>
    <row r="202" spans="1:14">
      <c r="A202" s="96">
        <v>4610011871405</v>
      </c>
      <c r="B202" s="95" t="s">
        <v>677</v>
      </c>
      <c r="C202" s="134" t="s">
        <v>117</v>
      </c>
      <c r="D202" s="135" t="s">
        <v>1295</v>
      </c>
      <c r="E202" s="243">
        <v>139000</v>
      </c>
      <c r="F202" s="126">
        <v>0.2</v>
      </c>
      <c r="G202" s="242">
        <f t="shared" si="17"/>
        <v>111200</v>
      </c>
      <c r="H202" s="133" t="s">
        <v>27</v>
      </c>
      <c r="I202" s="126">
        <v>0.3</v>
      </c>
      <c r="J202" s="242">
        <f t="shared" si="18"/>
        <v>97300</v>
      </c>
      <c r="K202" s="136" t="str">
        <f>HYPERLINK(Таблица2[[#This Row],[Столбец11]],"Ссылка на сайт")</f>
        <v>Ссылка на сайт</v>
      </c>
      <c r="L202" s="98" t="s">
        <v>10</v>
      </c>
      <c r="M202" s="90" t="s">
        <v>1053</v>
      </c>
      <c r="N202" s="191"/>
    </row>
    <row r="203" spans="1:14">
      <c r="A203" s="96">
        <v>4610011871412</v>
      </c>
      <c r="B203" s="95" t="s">
        <v>678</v>
      </c>
      <c r="C203" s="134" t="s">
        <v>118</v>
      </c>
      <c r="D203" s="135" t="s">
        <v>6</v>
      </c>
      <c r="E203" s="243">
        <v>141000</v>
      </c>
      <c r="F203" s="126">
        <v>0.2</v>
      </c>
      <c r="G203" s="242">
        <f t="shared" si="17"/>
        <v>112800</v>
      </c>
      <c r="H203" s="133" t="s">
        <v>27</v>
      </c>
      <c r="I203" s="126">
        <v>0.3</v>
      </c>
      <c r="J203" s="242">
        <f t="shared" si="18"/>
        <v>98700</v>
      </c>
      <c r="K203" s="136" t="str">
        <f>HYPERLINK(Таблица2[[#This Row],[Столбец11]],"Ссылка на сайт")</f>
        <v>Ссылка на сайт</v>
      </c>
      <c r="L203" s="98" t="s">
        <v>10</v>
      </c>
      <c r="M203" s="90" t="s">
        <v>1054</v>
      </c>
      <c r="N203" s="191"/>
    </row>
    <row r="204" spans="1:14">
      <c r="A204" s="96">
        <v>4610011873027</v>
      </c>
      <c r="B204" s="96" t="s">
        <v>679</v>
      </c>
      <c r="C204" s="134" t="s">
        <v>119</v>
      </c>
      <c r="D204" s="135"/>
      <c r="E204" s="243">
        <v>1900</v>
      </c>
      <c r="F204" s="126">
        <v>0.2</v>
      </c>
      <c r="G204" s="242">
        <f t="shared" si="17"/>
        <v>1520</v>
      </c>
      <c r="H204" s="133" t="s">
        <v>26</v>
      </c>
      <c r="I204" s="126">
        <v>0.2</v>
      </c>
      <c r="J204" s="242">
        <f t="shared" si="18"/>
        <v>1520</v>
      </c>
      <c r="K204" s="136"/>
      <c r="L204" s="98" t="s">
        <v>228</v>
      </c>
      <c r="M204" s="90" t="e">
        <v>#N/A</v>
      </c>
      <c r="N204" s="191"/>
    </row>
    <row r="205" spans="1:14">
      <c r="A205" s="96">
        <v>4610011873034</v>
      </c>
      <c r="B205" s="96" t="s">
        <v>680</v>
      </c>
      <c r="C205" s="134" t="s">
        <v>120</v>
      </c>
      <c r="D205" s="135"/>
      <c r="E205" s="243">
        <v>1250</v>
      </c>
      <c r="F205" s="126">
        <v>0.2</v>
      </c>
      <c r="G205" s="242">
        <f t="shared" si="17"/>
        <v>1000</v>
      </c>
      <c r="H205" s="133" t="s">
        <v>26</v>
      </c>
      <c r="I205" s="126">
        <v>0.2</v>
      </c>
      <c r="J205" s="242">
        <f t="shared" si="18"/>
        <v>1000</v>
      </c>
      <c r="K205" s="136"/>
      <c r="L205" s="98" t="s">
        <v>228</v>
      </c>
      <c r="M205" s="90" t="e">
        <v>#N/A</v>
      </c>
      <c r="N205" s="191"/>
    </row>
    <row r="206" spans="1:14">
      <c r="A206" s="96">
        <v>4610011873041</v>
      </c>
      <c r="B206" s="96" t="s">
        <v>681</v>
      </c>
      <c r="C206" s="134" t="s">
        <v>121</v>
      </c>
      <c r="D206" s="135"/>
      <c r="E206" s="243">
        <v>1150</v>
      </c>
      <c r="F206" s="126">
        <v>0.2</v>
      </c>
      <c r="G206" s="242">
        <f t="shared" si="17"/>
        <v>920</v>
      </c>
      <c r="H206" s="133" t="s">
        <v>26</v>
      </c>
      <c r="I206" s="126">
        <v>0.2</v>
      </c>
      <c r="J206" s="242">
        <f t="shared" si="18"/>
        <v>920</v>
      </c>
      <c r="K206" s="136"/>
      <c r="L206" s="98" t="s">
        <v>228</v>
      </c>
      <c r="M206" s="90" t="e">
        <v>#N/A</v>
      </c>
      <c r="N206" s="191"/>
    </row>
    <row r="207" spans="1:14">
      <c r="A207" s="96">
        <v>4610011873058</v>
      </c>
      <c r="B207" s="96" t="s">
        <v>682</v>
      </c>
      <c r="C207" s="134" t="s">
        <v>1296</v>
      </c>
      <c r="D207" s="135" t="s">
        <v>1297</v>
      </c>
      <c r="E207" s="243">
        <v>16800</v>
      </c>
      <c r="F207" s="126">
        <v>0.2</v>
      </c>
      <c r="G207" s="242">
        <f t="shared" si="17"/>
        <v>13440</v>
      </c>
      <c r="H207" s="133" t="s">
        <v>26</v>
      </c>
      <c r="I207" s="126">
        <v>0.2</v>
      </c>
      <c r="J207" s="242">
        <f t="shared" si="18"/>
        <v>13440</v>
      </c>
      <c r="K207" s="136" t="str">
        <f>HYPERLINK(Таблица2[[#This Row],[Столбец11]],"Ссылка на сайт")</f>
        <v>Ссылка на сайт</v>
      </c>
      <c r="L207" s="98" t="s">
        <v>228</v>
      </c>
      <c r="M207" s="90" t="s">
        <v>1055</v>
      </c>
      <c r="N207" s="191"/>
    </row>
    <row r="208" spans="1:14">
      <c r="A208" s="96">
        <v>1110101021</v>
      </c>
      <c r="B208" s="96" t="s">
        <v>683</v>
      </c>
      <c r="C208" s="134" t="s">
        <v>122</v>
      </c>
      <c r="D208" s="135" t="s">
        <v>1298</v>
      </c>
      <c r="E208" s="243">
        <v>30000</v>
      </c>
      <c r="F208" s="193">
        <v>0.2</v>
      </c>
      <c r="G208" s="243">
        <f t="shared" si="17"/>
        <v>24000</v>
      </c>
      <c r="H208" s="133" t="s">
        <v>26</v>
      </c>
      <c r="I208" s="193"/>
      <c r="J208" s="192"/>
      <c r="K208" s="195"/>
      <c r="L208" s="196" t="s">
        <v>15</v>
      </c>
      <c r="M208" s="90" t="e">
        <v>#N/A</v>
      </c>
      <c r="N208" s="191"/>
    </row>
    <row r="209" spans="1:14">
      <c r="A209" s="96">
        <v>1110101031</v>
      </c>
      <c r="B209" s="96" t="s">
        <v>684</v>
      </c>
      <c r="C209" s="134" t="s">
        <v>412</v>
      </c>
      <c r="D209" s="135" t="s">
        <v>1203</v>
      </c>
      <c r="E209" s="243">
        <v>81120</v>
      </c>
      <c r="F209" s="193">
        <v>0.1</v>
      </c>
      <c r="G209" s="243">
        <f t="shared" si="17"/>
        <v>73008</v>
      </c>
      <c r="H209" s="133" t="s">
        <v>26</v>
      </c>
      <c r="I209" s="193"/>
      <c r="J209" s="192"/>
      <c r="K209" s="195"/>
      <c r="L209" s="196" t="s">
        <v>11</v>
      </c>
      <c r="M209" s="90" t="e">
        <v>#N/A</v>
      </c>
      <c r="N209" s="191"/>
    </row>
    <row r="210" spans="1:14">
      <c r="A210" s="96">
        <v>1110101032</v>
      </c>
      <c r="B210" s="96" t="s">
        <v>685</v>
      </c>
      <c r="C210" s="134" t="s">
        <v>413</v>
      </c>
      <c r="D210" s="135" t="s">
        <v>1204</v>
      </c>
      <c r="E210" s="243">
        <v>170490</v>
      </c>
      <c r="F210" s="193">
        <v>0.1</v>
      </c>
      <c r="G210" s="243">
        <f t="shared" si="17"/>
        <v>153441</v>
      </c>
      <c r="H210" s="133" t="s">
        <v>26</v>
      </c>
      <c r="I210" s="193"/>
      <c r="J210" s="192"/>
      <c r="K210" s="195"/>
      <c r="L210" s="196" t="s">
        <v>11</v>
      </c>
      <c r="M210" s="90" t="e">
        <v>#N/A</v>
      </c>
      <c r="N210" s="191"/>
    </row>
    <row r="211" spans="1:14">
      <c r="A211" s="96">
        <v>1110101033</v>
      </c>
      <c r="B211" s="96" t="s">
        <v>686</v>
      </c>
      <c r="C211" s="134" t="s">
        <v>415</v>
      </c>
      <c r="D211" s="135" t="s">
        <v>1205</v>
      </c>
      <c r="E211" s="243">
        <v>207349</v>
      </c>
      <c r="F211" s="193">
        <v>0.1</v>
      </c>
      <c r="G211" s="243">
        <f t="shared" si="17"/>
        <v>186614.1</v>
      </c>
      <c r="H211" s="133" t="s">
        <v>26</v>
      </c>
      <c r="I211" s="193"/>
      <c r="J211" s="192"/>
      <c r="K211" s="195"/>
      <c r="L211" s="196" t="s">
        <v>11</v>
      </c>
      <c r="M211" s="90" t="e">
        <v>#N/A</v>
      </c>
      <c r="N211" s="191"/>
    </row>
    <row r="212" spans="1:14">
      <c r="A212" s="96">
        <v>1110101034</v>
      </c>
      <c r="B212" s="96" t="s">
        <v>687</v>
      </c>
      <c r="C212" s="134" t="s">
        <v>414</v>
      </c>
      <c r="D212" s="135" t="s">
        <v>1206</v>
      </c>
      <c r="E212" s="243">
        <v>257433</v>
      </c>
      <c r="F212" s="193">
        <v>0.1</v>
      </c>
      <c r="G212" s="243">
        <f t="shared" si="17"/>
        <v>231689.7</v>
      </c>
      <c r="H212" s="133" t="s">
        <v>26</v>
      </c>
      <c r="I212" s="193"/>
      <c r="J212" s="192"/>
      <c r="K212" s="195"/>
      <c r="L212" s="196" t="s">
        <v>11</v>
      </c>
      <c r="M212" s="90" t="e">
        <v>#N/A</v>
      </c>
      <c r="N212" s="191"/>
    </row>
    <row r="213" spans="1:14" s="81" customFormat="1">
      <c r="A213" s="96">
        <v>4610011873355</v>
      </c>
      <c r="B213" s="96" t="s">
        <v>688</v>
      </c>
      <c r="C213" s="134" t="s">
        <v>1300</v>
      </c>
      <c r="D213" s="135" t="s">
        <v>1299</v>
      </c>
      <c r="E213" s="243">
        <v>16800</v>
      </c>
      <c r="F213" s="193">
        <v>0.04</v>
      </c>
      <c r="G213" s="243">
        <v>16080</v>
      </c>
      <c r="H213" s="194" t="s">
        <v>26</v>
      </c>
      <c r="I213" s="193"/>
      <c r="J213" s="242">
        <f t="shared" ref="J213" si="19">E213*(100%-I213)</f>
        <v>16800</v>
      </c>
      <c r="K213" s="136" t="str">
        <f>HYPERLINK(Таблица2[[#This Row],[Столбец11]],"Ссылка на сайт")</f>
        <v>Ссылка на сайт</v>
      </c>
      <c r="L213" s="196" t="s">
        <v>228</v>
      </c>
      <c r="M213" s="90" t="s">
        <v>1056</v>
      </c>
      <c r="N213" s="191"/>
    </row>
    <row r="214" spans="1:14" s="82" customFormat="1" ht="21">
      <c r="A214" s="140"/>
      <c r="B214" s="140"/>
      <c r="C214" s="141" t="s">
        <v>1196</v>
      </c>
      <c r="D214" s="135"/>
      <c r="E214" s="142">
        <v>0</v>
      </c>
      <c r="F214" s="143"/>
      <c r="G214" s="162"/>
      <c r="H214" s="144"/>
      <c r="I214" s="143"/>
      <c r="J214" s="162"/>
      <c r="K214" s="145"/>
      <c r="L214" s="146"/>
      <c r="M214" s="166" t="e">
        <v>#N/A</v>
      </c>
      <c r="N214" s="191"/>
    </row>
    <row r="215" spans="1:14">
      <c r="A215" s="96">
        <v>4610011871337</v>
      </c>
      <c r="B215" s="96" t="s">
        <v>689</v>
      </c>
      <c r="C215" s="134" t="s">
        <v>356</v>
      </c>
      <c r="D215" s="135" t="s">
        <v>1378</v>
      </c>
      <c r="E215" s="243">
        <v>59400</v>
      </c>
      <c r="F215" s="126">
        <v>0.2</v>
      </c>
      <c r="G215" s="242">
        <f t="shared" ref="G215:G219" si="20">E215*(100%-F215)</f>
        <v>47520</v>
      </c>
      <c r="H215" s="133" t="s">
        <v>27</v>
      </c>
      <c r="I215" s="126">
        <v>0.3</v>
      </c>
      <c r="J215" s="242">
        <f>E215*(100%-I215)</f>
        <v>41580</v>
      </c>
      <c r="K215" s="136" t="str">
        <f>HYPERLINK(Таблица2[[#This Row],[Столбец11]],"Ссылка на сайт")</f>
        <v>Ссылка на сайт</v>
      </c>
      <c r="L215" s="98" t="s">
        <v>11</v>
      </c>
      <c r="M215" s="90" t="s">
        <v>1057</v>
      </c>
      <c r="N215" s="191"/>
    </row>
    <row r="216" spans="1:14">
      <c r="A216" s="96">
        <v>4610011870514</v>
      </c>
      <c r="B216" s="96" t="s">
        <v>690</v>
      </c>
      <c r="C216" s="134" t="s">
        <v>357</v>
      </c>
      <c r="D216" s="135" t="s">
        <v>1379</v>
      </c>
      <c r="E216" s="243">
        <v>92400</v>
      </c>
      <c r="F216" s="126">
        <v>0.2</v>
      </c>
      <c r="G216" s="242">
        <f t="shared" si="20"/>
        <v>73920</v>
      </c>
      <c r="H216" s="133" t="s">
        <v>27</v>
      </c>
      <c r="I216" s="126">
        <v>0.3</v>
      </c>
      <c r="J216" s="242">
        <f>E216*(100%-I216)</f>
        <v>64679.999999999993</v>
      </c>
      <c r="K216" s="136" t="str">
        <f>HYPERLINK(Таблица2[[#This Row],[Столбец11]],"Ссылка на сайт")</f>
        <v>Ссылка на сайт</v>
      </c>
      <c r="L216" s="98" t="s">
        <v>11</v>
      </c>
      <c r="M216" s="90" t="s">
        <v>1058</v>
      </c>
      <c r="N216" s="191"/>
    </row>
    <row r="217" spans="1:14">
      <c r="A217" s="96">
        <v>4610011874758</v>
      </c>
      <c r="B217" s="96"/>
      <c r="C217" s="134" t="s">
        <v>123</v>
      </c>
      <c r="D217" s="135"/>
      <c r="E217" s="243">
        <v>1080</v>
      </c>
      <c r="F217" s="126">
        <v>0.2</v>
      </c>
      <c r="G217" s="242">
        <f t="shared" si="20"/>
        <v>864</v>
      </c>
      <c r="H217" s="133" t="s">
        <v>27</v>
      </c>
      <c r="I217" s="126">
        <v>0.3</v>
      </c>
      <c r="J217" s="242">
        <f>E217*(100%-I217)</f>
        <v>756</v>
      </c>
      <c r="K217" s="136" t="str">
        <f>HYPERLINK(Таблица2[[#This Row],[Столбец11]],"Ссылка на сайт")</f>
        <v>Ссылка на сайт</v>
      </c>
      <c r="L217" s="98" t="s">
        <v>228</v>
      </c>
      <c r="M217" s="90" t="s">
        <v>1059</v>
      </c>
      <c r="N217" s="191"/>
    </row>
    <row r="218" spans="1:14">
      <c r="A218" s="96">
        <v>4610011873294</v>
      </c>
      <c r="B218" s="96" t="s">
        <v>691</v>
      </c>
      <c r="C218" s="134" t="s">
        <v>124</v>
      </c>
      <c r="D218" s="135" t="s">
        <v>1380</v>
      </c>
      <c r="E218" s="243">
        <v>1000</v>
      </c>
      <c r="F218" s="126">
        <v>0.375</v>
      </c>
      <c r="G218" s="242">
        <f t="shared" si="20"/>
        <v>625</v>
      </c>
      <c r="H218" s="133" t="s">
        <v>26</v>
      </c>
      <c r="I218" s="126">
        <v>0.375</v>
      </c>
      <c r="J218" s="242">
        <f>E218*(100%-I218)</f>
        <v>625</v>
      </c>
      <c r="K218" s="136"/>
      <c r="L218" s="98" t="s">
        <v>228</v>
      </c>
      <c r="M218" s="90" t="e">
        <v>#N/A</v>
      </c>
      <c r="N218" s="191"/>
    </row>
    <row r="219" spans="1:14" s="90" customFormat="1">
      <c r="A219" s="96"/>
      <c r="B219" s="96"/>
      <c r="C219" s="97" t="s">
        <v>829</v>
      </c>
      <c r="D219" s="135"/>
      <c r="E219" s="243">
        <v>2900</v>
      </c>
      <c r="F219" s="126">
        <v>0.2608695652173913</v>
      </c>
      <c r="G219" s="242">
        <f t="shared" si="20"/>
        <v>2143.478260869565</v>
      </c>
      <c r="H219" s="133"/>
      <c r="I219" s="126">
        <v>0.2608695652173913</v>
      </c>
      <c r="J219" s="242">
        <f>E219*(100%-I219)</f>
        <v>2143.478260869565</v>
      </c>
      <c r="K219" s="136"/>
      <c r="L219" s="98"/>
      <c r="M219" s="90" t="e">
        <v>#N/A</v>
      </c>
      <c r="N219" s="191"/>
    </row>
    <row r="220" spans="1:14" s="82" customFormat="1" ht="21">
      <c r="A220" s="140"/>
      <c r="B220" s="140"/>
      <c r="C220" s="141" t="s">
        <v>242</v>
      </c>
      <c r="D220" s="135"/>
      <c r="E220" s="243">
        <v>0</v>
      </c>
      <c r="F220" s="143"/>
      <c r="G220" s="162"/>
      <c r="H220" s="144"/>
      <c r="I220" s="143"/>
      <c r="J220" s="162"/>
      <c r="K220" s="145"/>
      <c r="L220" s="146"/>
      <c r="M220" s="166"/>
      <c r="N220" s="191"/>
    </row>
    <row r="221" spans="1:14">
      <c r="A221" s="175">
        <v>4610011870187</v>
      </c>
      <c r="B221" s="176" t="s">
        <v>692</v>
      </c>
      <c r="C221" s="154" t="s">
        <v>834</v>
      </c>
      <c r="D221" s="135" t="s">
        <v>1207</v>
      </c>
      <c r="E221" s="243">
        <v>3490</v>
      </c>
      <c r="F221" s="126">
        <v>0.3</v>
      </c>
      <c r="G221" s="242">
        <f t="shared" ref="G221:G235" si="21">E221*(100%-F221)</f>
        <v>2443</v>
      </c>
      <c r="H221" s="139" t="s">
        <v>29</v>
      </c>
      <c r="I221" s="126">
        <v>0.4</v>
      </c>
      <c r="J221" s="242">
        <f t="shared" ref="J221:J235" si="22">E221*(100%-I221)</f>
        <v>2094</v>
      </c>
      <c r="K221" s="136" t="str">
        <f>HYPERLINK(Таблица2[[#This Row],[Столбец11]],"Ссылка на сайт")</f>
        <v>Ссылка на сайт</v>
      </c>
      <c r="L221" s="177" t="s">
        <v>228</v>
      </c>
      <c r="M221" s="90" t="s">
        <v>1060</v>
      </c>
      <c r="N221" s="191"/>
    </row>
    <row r="222" spans="1:14">
      <c r="A222" s="175">
        <v>4610011870194</v>
      </c>
      <c r="B222" s="176" t="s">
        <v>693</v>
      </c>
      <c r="C222" s="154" t="s">
        <v>835</v>
      </c>
      <c r="D222" s="135" t="s">
        <v>1301</v>
      </c>
      <c r="E222" s="243">
        <v>3990</v>
      </c>
      <c r="F222" s="126">
        <v>0.3</v>
      </c>
      <c r="G222" s="242">
        <f t="shared" si="21"/>
        <v>2793</v>
      </c>
      <c r="H222" s="139" t="s">
        <v>29</v>
      </c>
      <c r="I222" s="126">
        <v>0.4</v>
      </c>
      <c r="J222" s="242">
        <f t="shared" si="22"/>
        <v>2394</v>
      </c>
      <c r="K222" s="136" t="str">
        <f>HYPERLINK(Таблица2[[#This Row],[Столбец11]],"Ссылка на сайт")</f>
        <v>Ссылка на сайт</v>
      </c>
      <c r="L222" s="177" t="s">
        <v>228</v>
      </c>
      <c r="M222" s="90" t="s">
        <v>1061</v>
      </c>
      <c r="N222" s="191"/>
    </row>
    <row r="223" spans="1:14">
      <c r="A223" s="175">
        <v>4610011870200</v>
      </c>
      <c r="B223" s="176" t="s">
        <v>694</v>
      </c>
      <c r="C223" s="154" t="s">
        <v>836</v>
      </c>
      <c r="D223" s="135" t="s">
        <v>1208</v>
      </c>
      <c r="E223" s="243">
        <v>4490</v>
      </c>
      <c r="F223" s="126">
        <v>0.3</v>
      </c>
      <c r="G223" s="242">
        <f t="shared" si="21"/>
        <v>3143</v>
      </c>
      <c r="H223" s="139" t="s">
        <v>29</v>
      </c>
      <c r="I223" s="126">
        <v>0.4</v>
      </c>
      <c r="J223" s="242">
        <f t="shared" si="22"/>
        <v>2694</v>
      </c>
      <c r="K223" s="136" t="str">
        <f>HYPERLINK(Таблица2[[#This Row],[Столбец11]],"Ссылка на сайт")</f>
        <v>Ссылка на сайт</v>
      </c>
      <c r="L223" s="177" t="s">
        <v>228</v>
      </c>
      <c r="M223" s="90" t="s">
        <v>1062</v>
      </c>
      <c r="N223" s="191"/>
    </row>
    <row r="224" spans="1:14">
      <c r="A224" s="175">
        <v>4610011871009</v>
      </c>
      <c r="B224" s="176" t="s">
        <v>695</v>
      </c>
      <c r="C224" s="154" t="s">
        <v>837</v>
      </c>
      <c r="D224" s="135" t="s">
        <v>1302</v>
      </c>
      <c r="E224" s="243">
        <v>5700</v>
      </c>
      <c r="F224" s="126">
        <v>0.3</v>
      </c>
      <c r="G224" s="242">
        <f t="shared" si="21"/>
        <v>3989.9999999999995</v>
      </c>
      <c r="H224" s="139" t="s">
        <v>29</v>
      </c>
      <c r="I224" s="126">
        <v>0.4</v>
      </c>
      <c r="J224" s="242">
        <f t="shared" si="22"/>
        <v>3420</v>
      </c>
      <c r="K224" s="136" t="str">
        <f>HYPERLINK(Таблица2[[#This Row],[Столбец11]],"Ссылка на сайт")</f>
        <v>Ссылка на сайт</v>
      </c>
      <c r="L224" s="177" t="s">
        <v>228</v>
      </c>
      <c r="M224" s="90" t="s">
        <v>1063</v>
      </c>
      <c r="N224" s="191"/>
    </row>
    <row r="225" spans="1:14">
      <c r="A225" s="175">
        <v>4610011870972</v>
      </c>
      <c r="B225" s="176" t="s">
        <v>696</v>
      </c>
      <c r="C225" s="154" t="s">
        <v>838</v>
      </c>
      <c r="D225" s="135" t="s">
        <v>6</v>
      </c>
      <c r="E225" s="243">
        <v>3490</v>
      </c>
      <c r="F225" s="126">
        <v>0.3</v>
      </c>
      <c r="G225" s="242">
        <f t="shared" si="21"/>
        <v>2443</v>
      </c>
      <c r="H225" s="139" t="s">
        <v>29</v>
      </c>
      <c r="I225" s="126">
        <v>0.39799331103678931</v>
      </c>
      <c r="J225" s="242">
        <f t="shared" si="22"/>
        <v>2101.0033444816054</v>
      </c>
      <c r="K225" s="136"/>
      <c r="L225" s="177" t="s">
        <v>228</v>
      </c>
      <c r="M225" s="90" t="e">
        <v>#N/A</v>
      </c>
      <c r="N225" s="191"/>
    </row>
    <row r="226" spans="1:14">
      <c r="A226" s="175">
        <v>4610011870989</v>
      </c>
      <c r="B226" s="176" t="s">
        <v>697</v>
      </c>
      <c r="C226" s="154" t="s">
        <v>839</v>
      </c>
      <c r="D226" s="135" t="s">
        <v>6</v>
      </c>
      <c r="E226" s="243">
        <v>3990</v>
      </c>
      <c r="F226" s="126">
        <v>0.3</v>
      </c>
      <c r="G226" s="242">
        <f t="shared" si="21"/>
        <v>2793</v>
      </c>
      <c r="H226" s="139" t="s">
        <v>29</v>
      </c>
      <c r="I226" s="126">
        <v>0.4</v>
      </c>
      <c r="J226" s="242">
        <f t="shared" si="22"/>
        <v>2394</v>
      </c>
      <c r="K226" s="136"/>
      <c r="L226" s="177" t="s">
        <v>228</v>
      </c>
      <c r="M226" s="90" t="e">
        <v>#N/A</v>
      </c>
      <c r="N226" s="191"/>
    </row>
    <row r="227" spans="1:14">
      <c r="A227" s="175">
        <v>4610011870996</v>
      </c>
      <c r="B227" s="176" t="s">
        <v>698</v>
      </c>
      <c r="C227" s="154" t="s">
        <v>840</v>
      </c>
      <c r="D227" s="135" t="s">
        <v>6</v>
      </c>
      <c r="E227" s="243">
        <v>4490</v>
      </c>
      <c r="F227" s="126">
        <v>0.3</v>
      </c>
      <c r="G227" s="242">
        <f t="shared" si="21"/>
        <v>3143</v>
      </c>
      <c r="H227" s="139" t="s">
        <v>29</v>
      </c>
      <c r="I227" s="126">
        <v>0.4</v>
      </c>
      <c r="J227" s="242">
        <f t="shared" si="22"/>
        <v>2694</v>
      </c>
      <c r="K227" s="136"/>
      <c r="L227" s="177" t="s">
        <v>228</v>
      </c>
      <c r="M227" s="90" t="e">
        <v>#N/A</v>
      </c>
      <c r="N227" s="191"/>
    </row>
    <row r="228" spans="1:14">
      <c r="A228" s="175">
        <v>4610011875403</v>
      </c>
      <c r="B228" s="176" t="s">
        <v>699</v>
      </c>
      <c r="C228" s="154" t="s">
        <v>841</v>
      </c>
      <c r="D228" s="135" t="s">
        <v>6</v>
      </c>
      <c r="E228" s="243">
        <v>5800</v>
      </c>
      <c r="F228" s="126">
        <v>0.3</v>
      </c>
      <c r="G228" s="242">
        <f t="shared" si="21"/>
        <v>4059.9999999999995</v>
      </c>
      <c r="H228" s="139" t="s">
        <v>29</v>
      </c>
      <c r="I228" s="126">
        <v>0.4</v>
      </c>
      <c r="J228" s="242">
        <f t="shared" si="22"/>
        <v>3480</v>
      </c>
      <c r="K228" s="136"/>
      <c r="L228" s="177" t="s">
        <v>228</v>
      </c>
      <c r="M228" s="90" t="e">
        <v>#N/A</v>
      </c>
      <c r="N228" s="191"/>
    </row>
    <row r="229" spans="1:14">
      <c r="A229" s="175">
        <v>4610011873935</v>
      </c>
      <c r="B229" s="175"/>
      <c r="C229" s="154" t="s">
        <v>219</v>
      </c>
      <c r="D229" s="135"/>
      <c r="E229" s="246">
        <v>60</v>
      </c>
      <c r="F229" s="126">
        <v>0.2</v>
      </c>
      <c r="G229" s="242">
        <f t="shared" si="21"/>
        <v>48</v>
      </c>
      <c r="H229" s="139" t="s">
        <v>29</v>
      </c>
      <c r="I229" s="126">
        <v>0.3</v>
      </c>
      <c r="J229" s="242">
        <f t="shared" si="22"/>
        <v>42</v>
      </c>
      <c r="K229" s="136" t="str">
        <f>HYPERLINK(Таблица2[[#This Row],[Столбец11]],"Ссылка на сайт")</f>
        <v>Ссылка на сайт</v>
      </c>
      <c r="L229" s="177" t="s">
        <v>228</v>
      </c>
      <c r="M229" s="90" t="s">
        <v>1064</v>
      </c>
      <c r="N229" s="191"/>
    </row>
    <row r="230" spans="1:14">
      <c r="A230" s="175"/>
      <c r="B230" s="175"/>
      <c r="C230" s="154" t="s">
        <v>220</v>
      </c>
      <c r="D230" s="135"/>
      <c r="E230" s="246">
        <v>60</v>
      </c>
      <c r="F230" s="126">
        <v>0.2</v>
      </c>
      <c r="G230" s="242">
        <f t="shared" si="21"/>
        <v>48</v>
      </c>
      <c r="H230" s="139" t="s">
        <v>29</v>
      </c>
      <c r="I230" s="126">
        <v>0.3</v>
      </c>
      <c r="J230" s="242">
        <f t="shared" si="22"/>
        <v>42</v>
      </c>
      <c r="K230" s="136"/>
      <c r="L230" s="177" t="s">
        <v>228</v>
      </c>
      <c r="M230" s="90" t="e">
        <v>#N/A</v>
      </c>
      <c r="N230" s="191"/>
    </row>
    <row r="231" spans="1:14">
      <c r="A231" s="175">
        <v>774987</v>
      </c>
      <c r="B231" s="175" t="s">
        <v>700</v>
      </c>
      <c r="C231" s="154" t="s">
        <v>125</v>
      </c>
      <c r="D231" s="135" t="s">
        <v>1303</v>
      </c>
      <c r="E231" s="246">
        <v>7850</v>
      </c>
      <c r="F231" s="126">
        <v>0.2</v>
      </c>
      <c r="G231" s="242">
        <f t="shared" si="21"/>
        <v>6280</v>
      </c>
      <c r="H231" s="139" t="s">
        <v>23</v>
      </c>
      <c r="I231" s="126">
        <v>0.3</v>
      </c>
      <c r="J231" s="242">
        <f t="shared" si="22"/>
        <v>5495</v>
      </c>
      <c r="K231" s="136" t="str">
        <f>HYPERLINK(Таблица2[[#This Row],[Столбец11]],"Ссылка на сайт")</f>
        <v>Ссылка на сайт</v>
      </c>
      <c r="L231" s="177" t="s">
        <v>228</v>
      </c>
      <c r="M231" s="90" t="s">
        <v>1065</v>
      </c>
      <c r="N231" s="191"/>
    </row>
    <row r="232" spans="1:14">
      <c r="A232" s="175">
        <v>774994</v>
      </c>
      <c r="B232" s="175" t="s">
        <v>701</v>
      </c>
      <c r="C232" s="154" t="s">
        <v>126</v>
      </c>
      <c r="D232" s="135" t="s">
        <v>1304</v>
      </c>
      <c r="E232" s="246">
        <v>10500</v>
      </c>
      <c r="F232" s="126">
        <v>0.2</v>
      </c>
      <c r="G232" s="242">
        <f t="shared" si="21"/>
        <v>8400</v>
      </c>
      <c r="H232" s="139" t="s">
        <v>23</v>
      </c>
      <c r="I232" s="126">
        <v>0.3</v>
      </c>
      <c r="J232" s="242">
        <f t="shared" si="22"/>
        <v>7349.9999999999991</v>
      </c>
      <c r="K232" s="136" t="str">
        <f>HYPERLINK(Таблица2[[#This Row],[Столбец11]],"Ссылка на сайт")</f>
        <v>Ссылка на сайт</v>
      </c>
      <c r="L232" s="177" t="s">
        <v>228</v>
      </c>
      <c r="M232" s="90" t="s">
        <v>1066</v>
      </c>
      <c r="N232" s="191"/>
    </row>
    <row r="233" spans="1:14">
      <c r="A233" s="175">
        <v>775007</v>
      </c>
      <c r="B233" s="175" t="s">
        <v>702</v>
      </c>
      <c r="C233" s="154" t="s">
        <v>127</v>
      </c>
      <c r="D233" s="135" t="s">
        <v>1305</v>
      </c>
      <c r="E233" s="246">
        <v>12500</v>
      </c>
      <c r="F233" s="126">
        <v>0.2</v>
      </c>
      <c r="G233" s="242">
        <f t="shared" si="21"/>
        <v>10000</v>
      </c>
      <c r="H233" s="139" t="s">
        <v>23</v>
      </c>
      <c r="I233" s="126">
        <v>0.3</v>
      </c>
      <c r="J233" s="242">
        <f t="shared" si="22"/>
        <v>8750</v>
      </c>
      <c r="K233" s="136" t="str">
        <f>HYPERLINK(Таблица2[[#This Row],[Столбец11]],"Ссылка на сайт")</f>
        <v>Ссылка на сайт</v>
      </c>
      <c r="L233" s="177" t="s">
        <v>228</v>
      </c>
      <c r="M233" s="90" t="s">
        <v>1067</v>
      </c>
      <c r="N233" s="191"/>
    </row>
    <row r="234" spans="1:14">
      <c r="A234" s="175">
        <v>775526</v>
      </c>
      <c r="B234" s="175" t="s">
        <v>703</v>
      </c>
      <c r="C234" s="154" t="s">
        <v>379</v>
      </c>
      <c r="D234" s="135" t="s">
        <v>1207</v>
      </c>
      <c r="E234" s="246">
        <v>8750</v>
      </c>
      <c r="F234" s="126">
        <v>0.2</v>
      </c>
      <c r="G234" s="242">
        <f t="shared" si="21"/>
        <v>7000</v>
      </c>
      <c r="H234" s="139" t="s">
        <v>22</v>
      </c>
      <c r="I234" s="126">
        <v>0.3</v>
      </c>
      <c r="J234" s="242">
        <f t="shared" si="22"/>
        <v>6125</v>
      </c>
      <c r="K234" s="136" t="str">
        <f>HYPERLINK(Таблица2[[#This Row],[Столбец11]],"Ссылка на сайт")</f>
        <v>Ссылка на сайт</v>
      </c>
      <c r="L234" s="177" t="s">
        <v>15</v>
      </c>
      <c r="M234" s="90" t="s">
        <v>1068</v>
      </c>
      <c r="N234" s="191"/>
    </row>
    <row r="235" spans="1:14">
      <c r="A235" s="175">
        <v>775533</v>
      </c>
      <c r="B235" s="175" t="s">
        <v>704</v>
      </c>
      <c r="C235" s="154" t="s">
        <v>380</v>
      </c>
      <c r="D235" s="135" t="s">
        <v>1208</v>
      </c>
      <c r="E235" s="246">
        <v>11250</v>
      </c>
      <c r="F235" s="126">
        <v>0.2</v>
      </c>
      <c r="G235" s="242">
        <f t="shared" si="21"/>
        <v>9000</v>
      </c>
      <c r="H235" s="139" t="s">
        <v>22</v>
      </c>
      <c r="I235" s="126">
        <v>0.3</v>
      </c>
      <c r="J235" s="242">
        <f t="shared" si="22"/>
        <v>7874.9999999999991</v>
      </c>
      <c r="K235" s="136" t="str">
        <f>HYPERLINK(Таблица2[[#This Row],[Столбец11]],"Ссылка на сайт")</f>
        <v>Ссылка на сайт</v>
      </c>
      <c r="L235" s="177" t="s">
        <v>15</v>
      </c>
      <c r="M235" s="90" t="s">
        <v>1069</v>
      </c>
      <c r="N235" s="191"/>
    </row>
    <row r="236" spans="1:14" s="81" customFormat="1" ht="21">
      <c r="A236" s="140"/>
      <c r="B236" s="140"/>
      <c r="C236" s="141" t="s">
        <v>1617</v>
      </c>
      <c r="D236" s="135"/>
      <c r="E236" s="142">
        <v>0</v>
      </c>
      <c r="F236" s="143"/>
      <c r="G236" s="162"/>
      <c r="H236" s="144"/>
      <c r="I236" s="143"/>
      <c r="J236" s="162"/>
      <c r="K236" s="145"/>
      <c r="L236" s="146"/>
      <c r="M236" s="90"/>
      <c r="N236" s="191"/>
    </row>
    <row r="237" spans="1:14">
      <c r="A237" s="198">
        <v>4610011873065</v>
      </c>
      <c r="B237" s="198" t="s">
        <v>705</v>
      </c>
      <c r="C237" s="199" t="s">
        <v>128</v>
      </c>
      <c r="D237" s="200"/>
      <c r="E237" s="201">
        <v>60000</v>
      </c>
      <c r="F237" s="204"/>
      <c r="G237" s="201"/>
      <c r="H237" s="202" t="s">
        <v>26</v>
      </c>
      <c r="I237" s="193">
        <v>0.15</v>
      </c>
      <c r="J237" s="201">
        <f>Таблица2[[#This Row],[Столбец5]]*0.85</f>
        <v>51000</v>
      </c>
      <c r="K237" s="195"/>
      <c r="L237" s="203" t="s">
        <v>228</v>
      </c>
      <c r="M237" s="90" t="e">
        <v>#N/A</v>
      </c>
      <c r="N237" s="191"/>
    </row>
    <row r="238" spans="1:14">
      <c r="A238" s="198">
        <v>4610011873546</v>
      </c>
      <c r="B238" s="198" t="s">
        <v>706</v>
      </c>
      <c r="C238" s="199" t="s">
        <v>129</v>
      </c>
      <c r="D238" s="200" t="s">
        <v>1620</v>
      </c>
      <c r="E238" s="201">
        <v>65000</v>
      </c>
      <c r="F238" s="204"/>
      <c r="G238" s="201"/>
      <c r="H238" s="202" t="s">
        <v>26</v>
      </c>
      <c r="I238" s="193">
        <v>0.15</v>
      </c>
      <c r="J238" s="201">
        <f>Таблица2[[#This Row],[Столбец5]]*0.85</f>
        <v>55250</v>
      </c>
      <c r="K238" s="195"/>
      <c r="L238" s="203" t="s">
        <v>228</v>
      </c>
      <c r="M238" s="90" t="e">
        <v>#N/A</v>
      </c>
      <c r="N238" s="191"/>
    </row>
    <row r="239" spans="1:14" s="81" customFormat="1">
      <c r="A239" s="198"/>
      <c r="B239" s="198" t="s">
        <v>711</v>
      </c>
      <c r="C239" s="199" t="s">
        <v>361</v>
      </c>
      <c r="D239" s="200"/>
      <c r="E239" s="201">
        <v>7500</v>
      </c>
      <c r="F239" s="204"/>
      <c r="G239" s="201"/>
      <c r="H239" s="202" t="s">
        <v>26</v>
      </c>
      <c r="I239" s="193">
        <v>0.2</v>
      </c>
      <c r="J239" s="201">
        <f>Таблица2[[#This Row],[Столбец5]]*0.8</f>
        <v>6000</v>
      </c>
      <c r="K239" s="195"/>
      <c r="L239" s="203" t="s">
        <v>228</v>
      </c>
      <c r="M239" s="90" t="e">
        <v>#N/A</v>
      </c>
      <c r="N239" s="191"/>
    </row>
    <row r="240" spans="1:14" s="81" customFormat="1">
      <c r="A240" s="198"/>
      <c r="B240" s="198" t="s">
        <v>712</v>
      </c>
      <c r="C240" s="199" t="s">
        <v>362</v>
      </c>
      <c r="D240" s="200" t="s">
        <v>1306</v>
      </c>
      <c r="E240" s="201">
        <v>5000</v>
      </c>
      <c r="F240" s="204"/>
      <c r="G240" s="201"/>
      <c r="H240" s="202" t="s">
        <v>26</v>
      </c>
      <c r="I240" s="193">
        <v>0.2</v>
      </c>
      <c r="J240" s="201">
        <f>Таблица2[[#This Row],[Столбец5]]*0.8</f>
        <v>4000</v>
      </c>
      <c r="K240" s="195"/>
      <c r="L240" s="203" t="s">
        <v>228</v>
      </c>
      <c r="M240" s="90" t="e">
        <v>#N/A</v>
      </c>
      <c r="N240" s="191"/>
    </row>
    <row r="241" spans="1:14" s="81" customFormat="1">
      <c r="A241" s="198"/>
      <c r="B241" s="198"/>
      <c r="C241" s="199" t="s">
        <v>1632</v>
      </c>
      <c r="D241" s="200"/>
      <c r="E241" s="201">
        <v>4000</v>
      </c>
      <c r="F241" s="204"/>
      <c r="G241" s="201"/>
      <c r="H241" s="202" t="s">
        <v>26</v>
      </c>
      <c r="I241" s="193">
        <v>0.2</v>
      </c>
      <c r="J241" s="201">
        <f>Таблица2[[#This Row],[Столбец5]]*0.8</f>
        <v>3200</v>
      </c>
      <c r="K241" s="195"/>
      <c r="L241" s="203" t="s">
        <v>228</v>
      </c>
      <c r="M241" s="90" t="e">
        <v>#N/A</v>
      </c>
      <c r="N241" s="191"/>
    </row>
    <row r="242" spans="1:14" s="81" customFormat="1">
      <c r="A242" s="198"/>
      <c r="B242" s="198"/>
      <c r="C242" s="199" t="s">
        <v>1618</v>
      </c>
      <c r="D242" s="200"/>
      <c r="E242" s="201">
        <v>2500</v>
      </c>
      <c r="F242" s="204"/>
      <c r="G242" s="201"/>
      <c r="H242" s="202" t="s">
        <v>26</v>
      </c>
      <c r="I242" s="193">
        <v>0.2</v>
      </c>
      <c r="J242" s="201">
        <f>Таблица2[[#This Row],[Столбец5]]*0.8</f>
        <v>2000</v>
      </c>
      <c r="K242" s="195"/>
      <c r="L242" s="203" t="s">
        <v>228</v>
      </c>
      <c r="M242" s="90" t="e">
        <v>#N/A</v>
      </c>
      <c r="N242" s="191"/>
    </row>
    <row r="243" spans="1:14">
      <c r="A243" s="198">
        <v>4610011873096</v>
      </c>
      <c r="B243" s="198" t="s">
        <v>707</v>
      </c>
      <c r="C243" s="199" t="s">
        <v>130</v>
      </c>
      <c r="D243" s="200"/>
      <c r="E243" s="201">
        <v>59800</v>
      </c>
      <c r="F243" s="204"/>
      <c r="G243" s="201"/>
      <c r="H243" s="202" t="s">
        <v>26</v>
      </c>
      <c r="I243" s="193">
        <v>0.15</v>
      </c>
      <c r="J243" s="201">
        <f>Таблица2[[#This Row],[Столбец5]]*0.85</f>
        <v>50830</v>
      </c>
      <c r="K243" s="195"/>
      <c r="L243" s="203" t="s">
        <v>228</v>
      </c>
      <c r="M243" s="90" t="e">
        <v>#N/A</v>
      </c>
      <c r="N243" s="191"/>
    </row>
    <row r="244" spans="1:14">
      <c r="A244" s="198">
        <v>4610011873102</v>
      </c>
      <c r="B244" s="198" t="s">
        <v>708</v>
      </c>
      <c r="C244" s="199" t="s">
        <v>131</v>
      </c>
      <c r="D244" s="200" t="s">
        <v>6</v>
      </c>
      <c r="E244" s="201">
        <v>62300</v>
      </c>
      <c r="F244" s="204"/>
      <c r="G244" s="201"/>
      <c r="H244" s="202" t="s">
        <v>26</v>
      </c>
      <c r="I244" s="193">
        <v>0.15</v>
      </c>
      <c r="J244" s="201">
        <f>Таблица2[[#This Row],[Столбец5]]*0.85</f>
        <v>52955</v>
      </c>
      <c r="K244" s="195"/>
      <c r="L244" s="203" t="s">
        <v>228</v>
      </c>
      <c r="M244" s="90" t="e">
        <v>#N/A</v>
      </c>
      <c r="N244" s="191"/>
    </row>
    <row r="245" spans="1:14">
      <c r="A245" s="198">
        <v>4610011873553</v>
      </c>
      <c r="B245" s="198" t="s">
        <v>709</v>
      </c>
      <c r="C245" s="199" t="s">
        <v>132</v>
      </c>
      <c r="D245" s="200"/>
      <c r="E245" s="201">
        <v>61300</v>
      </c>
      <c r="F245" s="204"/>
      <c r="G245" s="201"/>
      <c r="H245" s="202" t="s">
        <v>26</v>
      </c>
      <c r="I245" s="193">
        <v>0.15</v>
      </c>
      <c r="J245" s="201">
        <f>Таблица2[[#This Row],[Столбец5]]*0.85</f>
        <v>52105</v>
      </c>
      <c r="K245" s="195"/>
      <c r="L245" s="203" t="s">
        <v>228</v>
      </c>
      <c r="M245" s="90" t="e">
        <v>#N/A</v>
      </c>
      <c r="N245" s="191"/>
    </row>
    <row r="246" spans="1:14">
      <c r="A246" s="198">
        <v>4610011873560</v>
      </c>
      <c r="B246" s="198" t="s">
        <v>710</v>
      </c>
      <c r="C246" s="199" t="s">
        <v>133</v>
      </c>
      <c r="D246" s="200" t="s">
        <v>1621</v>
      </c>
      <c r="E246" s="201">
        <v>63800</v>
      </c>
      <c r="F246" s="204"/>
      <c r="G246" s="201"/>
      <c r="H246" s="202" t="s">
        <v>26</v>
      </c>
      <c r="I246" s="193">
        <v>0.15</v>
      </c>
      <c r="J246" s="201">
        <f>Таблица2[[#This Row],[Столбец5]]*0.85</f>
        <v>54230</v>
      </c>
      <c r="K246" s="195"/>
      <c r="L246" s="203" t="s">
        <v>228</v>
      </c>
      <c r="M246" s="90" t="e">
        <v>#N/A</v>
      </c>
      <c r="N246" s="191"/>
    </row>
    <row r="247" spans="1:14">
      <c r="A247" s="198">
        <v>4610011873119</v>
      </c>
      <c r="B247" s="198" t="s">
        <v>711</v>
      </c>
      <c r="C247" s="199" t="s">
        <v>359</v>
      </c>
      <c r="D247" s="200"/>
      <c r="E247" s="201">
        <v>10000</v>
      </c>
      <c r="F247" s="204"/>
      <c r="G247" s="201"/>
      <c r="H247" s="202" t="s">
        <v>26</v>
      </c>
      <c r="I247" s="193">
        <v>0.2</v>
      </c>
      <c r="J247" s="201">
        <f>Таблица2[[#This Row],[Столбец5]]*0.8</f>
        <v>8000</v>
      </c>
      <c r="K247" s="195"/>
      <c r="L247" s="203" t="s">
        <v>228</v>
      </c>
      <c r="M247" s="90" t="e">
        <v>#N/A</v>
      </c>
      <c r="N247" s="191"/>
    </row>
    <row r="248" spans="1:14">
      <c r="A248" s="198">
        <v>4610011873126</v>
      </c>
      <c r="B248" s="198" t="s">
        <v>712</v>
      </c>
      <c r="C248" s="199" t="s">
        <v>360</v>
      </c>
      <c r="D248" s="200" t="s">
        <v>1306</v>
      </c>
      <c r="E248" s="201">
        <v>3500</v>
      </c>
      <c r="F248" s="204"/>
      <c r="G248" s="201"/>
      <c r="H248" s="202" t="s">
        <v>26</v>
      </c>
      <c r="I248" s="193">
        <v>0.2</v>
      </c>
      <c r="J248" s="201">
        <f>Таблица2[[#This Row],[Столбец5]]*0.8</f>
        <v>2800</v>
      </c>
      <c r="K248" s="195"/>
      <c r="L248" s="203" t="s">
        <v>228</v>
      </c>
      <c r="M248" s="90" t="e">
        <v>#N/A</v>
      </c>
      <c r="N248" s="191"/>
    </row>
    <row r="249" spans="1:14">
      <c r="A249" s="198"/>
      <c r="B249" s="198"/>
      <c r="C249" s="199" t="s">
        <v>1619</v>
      </c>
      <c r="D249" s="200"/>
      <c r="E249" s="201">
        <v>5000</v>
      </c>
      <c r="F249" s="204"/>
      <c r="G249" s="201"/>
      <c r="H249" s="202" t="s">
        <v>26</v>
      </c>
      <c r="I249" s="193">
        <v>0.2</v>
      </c>
      <c r="J249" s="201">
        <f>Таблица2[[#This Row],[Столбец5]]*0.8</f>
        <v>4000</v>
      </c>
      <c r="K249" s="195"/>
      <c r="L249" s="203" t="s">
        <v>228</v>
      </c>
      <c r="M249" s="90" t="e">
        <v>#N/A</v>
      </c>
      <c r="N249" s="191"/>
    </row>
    <row r="250" spans="1:14" s="81" customFormat="1">
      <c r="A250" s="198"/>
      <c r="B250" s="198"/>
      <c r="C250" s="199" t="s">
        <v>440</v>
      </c>
      <c r="D250" s="200"/>
      <c r="E250" s="201">
        <v>3000</v>
      </c>
      <c r="F250" s="204"/>
      <c r="G250" s="201"/>
      <c r="H250" s="202" t="s">
        <v>26</v>
      </c>
      <c r="I250" s="193">
        <v>0.2</v>
      </c>
      <c r="J250" s="201">
        <f>Таблица2[[#This Row],[Столбец5]]*0.8</f>
        <v>2400</v>
      </c>
      <c r="K250" s="195"/>
      <c r="L250" s="203" t="s">
        <v>228</v>
      </c>
      <c r="M250" s="90" t="e">
        <v>#N/A</v>
      </c>
      <c r="N250" s="191"/>
    </row>
    <row r="251" spans="1:14" s="82" customFormat="1" ht="21">
      <c r="A251" s="140"/>
      <c r="B251" s="140"/>
      <c r="C251" s="141" t="s">
        <v>8</v>
      </c>
      <c r="D251" s="135"/>
      <c r="E251" s="142">
        <v>0</v>
      </c>
      <c r="F251" s="143"/>
      <c r="G251" s="162"/>
      <c r="H251" s="144"/>
      <c r="I251" s="143"/>
      <c r="J251" s="162"/>
      <c r="K251" s="145"/>
      <c r="L251" s="146"/>
      <c r="M251" s="166"/>
      <c r="N251" s="191"/>
    </row>
    <row r="252" spans="1:14">
      <c r="A252" s="96">
        <v>4610011871436</v>
      </c>
      <c r="B252" s="95" t="s">
        <v>713</v>
      </c>
      <c r="C252" s="134" t="s">
        <v>90</v>
      </c>
      <c r="D252" s="135" t="s">
        <v>1307</v>
      </c>
      <c r="E252" s="201">
        <v>2300</v>
      </c>
      <c r="F252" s="126">
        <v>0.2</v>
      </c>
      <c r="G252" s="242">
        <f t="shared" ref="G252:G277" si="23">E252*(100%-F252)</f>
        <v>1840</v>
      </c>
      <c r="H252" s="133" t="s">
        <v>22</v>
      </c>
      <c r="I252" s="126">
        <v>0.3</v>
      </c>
      <c r="J252" s="242">
        <f t="shared" ref="J252:J277" si="24">E252*(100%-I252)</f>
        <v>1610</v>
      </c>
      <c r="K252" s="136" t="str">
        <f>HYPERLINK(Таблица2[[#This Row],[Столбец11]],"Ссылка на сайт")</f>
        <v>Ссылка на сайт</v>
      </c>
      <c r="L252" s="98" t="s">
        <v>228</v>
      </c>
      <c r="M252" s="90" t="s">
        <v>1070</v>
      </c>
      <c r="N252" s="191"/>
    </row>
    <row r="253" spans="1:14">
      <c r="A253" s="96">
        <v>4610011870224</v>
      </c>
      <c r="B253" s="95" t="s">
        <v>714</v>
      </c>
      <c r="C253" s="134" t="s">
        <v>91</v>
      </c>
      <c r="D253" s="135" t="s">
        <v>1308</v>
      </c>
      <c r="E253" s="201">
        <v>2990</v>
      </c>
      <c r="F253" s="126">
        <v>0.25</v>
      </c>
      <c r="G253" s="242">
        <f t="shared" si="23"/>
        <v>2242.5</v>
      </c>
      <c r="H253" s="133" t="s">
        <v>29</v>
      </c>
      <c r="I253" s="126">
        <v>0.4</v>
      </c>
      <c r="J253" s="242">
        <f t="shared" si="24"/>
        <v>1794</v>
      </c>
      <c r="K253" s="136" t="str">
        <f>HYPERLINK(Таблица2[[#This Row],[Столбец11]],"Ссылка на сайт")</f>
        <v>Ссылка на сайт</v>
      </c>
      <c r="L253" s="98" t="s">
        <v>228</v>
      </c>
      <c r="M253" s="90" t="s">
        <v>1071</v>
      </c>
      <c r="N253" s="191"/>
    </row>
    <row r="254" spans="1:14">
      <c r="A254" s="96">
        <v>4610011870385</v>
      </c>
      <c r="B254" s="95" t="s">
        <v>715</v>
      </c>
      <c r="C254" s="134" t="s">
        <v>92</v>
      </c>
      <c r="D254" s="135" t="s">
        <v>1309</v>
      </c>
      <c r="E254" s="201">
        <v>1990</v>
      </c>
      <c r="F254" s="126">
        <v>0.25</v>
      </c>
      <c r="G254" s="242">
        <f t="shared" si="23"/>
        <v>1492.5</v>
      </c>
      <c r="H254" s="133" t="s">
        <v>29</v>
      </c>
      <c r="I254" s="126">
        <v>0.3</v>
      </c>
      <c r="J254" s="242">
        <f t="shared" si="24"/>
        <v>1393</v>
      </c>
      <c r="K254" s="136" t="str">
        <f>HYPERLINK(Таблица2[[#This Row],[Столбец11]],"Ссылка на сайт")</f>
        <v>Ссылка на сайт</v>
      </c>
      <c r="L254" s="98" t="s">
        <v>228</v>
      </c>
      <c r="M254" s="90" t="s">
        <v>1072</v>
      </c>
      <c r="N254" s="191"/>
    </row>
    <row r="255" spans="1:14">
      <c r="A255" s="96">
        <v>4610011871429</v>
      </c>
      <c r="B255" s="95" t="s">
        <v>716</v>
      </c>
      <c r="C255" s="134" t="s">
        <v>93</v>
      </c>
      <c r="D255" s="135" t="s">
        <v>1310</v>
      </c>
      <c r="E255" s="201">
        <v>3400</v>
      </c>
      <c r="F255" s="126">
        <v>0.2</v>
      </c>
      <c r="G255" s="242">
        <f t="shared" si="23"/>
        <v>2720</v>
      </c>
      <c r="H255" s="133" t="s">
        <v>22</v>
      </c>
      <c r="I255" s="126">
        <v>0.3000000000000001</v>
      </c>
      <c r="J255" s="242">
        <f t="shared" si="24"/>
        <v>2380</v>
      </c>
      <c r="K255" s="136" t="str">
        <f>HYPERLINK(Таблица2[[#This Row],[Столбец11]],"Ссылка на сайт")</f>
        <v>Ссылка на сайт</v>
      </c>
      <c r="L255" s="98" t="s">
        <v>228</v>
      </c>
      <c r="M255" s="90" t="s">
        <v>1073</v>
      </c>
      <c r="N255" s="191"/>
    </row>
    <row r="256" spans="1:14">
      <c r="A256" s="96">
        <v>4610011872792</v>
      </c>
      <c r="B256" s="95" t="s">
        <v>717</v>
      </c>
      <c r="C256" s="134" t="s">
        <v>94</v>
      </c>
      <c r="D256" s="135" t="s">
        <v>1311</v>
      </c>
      <c r="E256" s="201">
        <v>13650</v>
      </c>
      <c r="F256" s="126">
        <v>0.2</v>
      </c>
      <c r="G256" s="242">
        <f t="shared" si="23"/>
        <v>10920</v>
      </c>
      <c r="H256" s="133" t="s">
        <v>27</v>
      </c>
      <c r="I256" s="126">
        <v>0.3000000000000001</v>
      </c>
      <c r="J256" s="242">
        <f t="shared" si="24"/>
        <v>9555</v>
      </c>
      <c r="K256" s="136" t="str">
        <f>HYPERLINK(Таблица2[[#This Row],[Столбец11]],"Ссылка на сайт")</f>
        <v>Ссылка на сайт</v>
      </c>
      <c r="L256" s="98" t="s">
        <v>228</v>
      </c>
      <c r="M256" s="90" t="s">
        <v>1074</v>
      </c>
      <c r="N256" s="191"/>
    </row>
    <row r="257" spans="1:14">
      <c r="A257" s="96">
        <v>4610011870460</v>
      </c>
      <c r="B257" s="95" t="s">
        <v>718</v>
      </c>
      <c r="C257" s="134" t="s">
        <v>346</v>
      </c>
      <c r="D257" s="135" t="s">
        <v>1312</v>
      </c>
      <c r="E257" s="201">
        <v>14700</v>
      </c>
      <c r="F257" s="126">
        <v>0.2</v>
      </c>
      <c r="G257" s="242">
        <f t="shared" si="23"/>
        <v>11760</v>
      </c>
      <c r="H257" s="133" t="s">
        <v>22</v>
      </c>
      <c r="I257" s="126">
        <v>0.3</v>
      </c>
      <c r="J257" s="242">
        <f t="shared" si="24"/>
        <v>10290</v>
      </c>
      <c r="K257" s="136" t="str">
        <f>HYPERLINK(Таблица2[[#This Row],[Столбец11]],"Ссылка на сайт")</f>
        <v>Ссылка на сайт</v>
      </c>
      <c r="L257" s="98" t="s">
        <v>228</v>
      </c>
      <c r="M257" s="90" t="s">
        <v>1075</v>
      </c>
      <c r="N257" s="191"/>
    </row>
    <row r="258" spans="1:14">
      <c r="A258" s="96">
        <v>777797</v>
      </c>
      <c r="B258" s="95" t="s">
        <v>719</v>
      </c>
      <c r="C258" s="134" t="s">
        <v>411</v>
      </c>
      <c r="D258" s="135" t="s">
        <v>1313</v>
      </c>
      <c r="E258" s="201">
        <v>7500</v>
      </c>
      <c r="F258" s="126">
        <v>0.2</v>
      </c>
      <c r="G258" s="242">
        <f t="shared" si="23"/>
        <v>6000</v>
      </c>
      <c r="H258" s="133" t="s">
        <v>22</v>
      </c>
      <c r="I258" s="126">
        <v>0.3</v>
      </c>
      <c r="J258" s="242">
        <f t="shared" si="24"/>
        <v>5250</v>
      </c>
      <c r="K258" s="136" t="str">
        <f>HYPERLINK(Таблица2[[#This Row],[Столбец11]],"Ссылка на сайт")</f>
        <v>Ссылка на сайт</v>
      </c>
      <c r="L258" s="98" t="s">
        <v>228</v>
      </c>
      <c r="M258" s="90" t="s">
        <v>1076</v>
      </c>
      <c r="N258" s="191"/>
    </row>
    <row r="259" spans="1:14">
      <c r="A259" s="96">
        <v>776585</v>
      </c>
      <c r="B259" s="95" t="s">
        <v>720</v>
      </c>
      <c r="C259" s="134" t="s">
        <v>381</v>
      </c>
      <c r="D259" s="135" t="s">
        <v>1314</v>
      </c>
      <c r="E259" s="201">
        <v>10800</v>
      </c>
      <c r="F259" s="126">
        <v>0.2</v>
      </c>
      <c r="G259" s="242">
        <f t="shared" si="23"/>
        <v>8640</v>
      </c>
      <c r="H259" s="133" t="s">
        <v>28</v>
      </c>
      <c r="I259" s="126">
        <v>0.3</v>
      </c>
      <c r="J259" s="242">
        <f t="shared" si="24"/>
        <v>7559.9999999999991</v>
      </c>
      <c r="K259" s="136" t="str">
        <f>HYPERLINK(Таблица2[[#This Row],[Столбец11]],"Ссылка на сайт")</f>
        <v>Ссылка на сайт</v>
      </c>
      <c r="L259" s="98" t="s">
        <v>228</v>
      </c>
      <c r="M259" s="90" t="s">
        <v>1077</v>
      </c>
      <c r="N259" s="191"/>
    </row>
    <row r="260" spans="1:14">
      <c r="A260" s="96">
        <v>4610011870477</v>
      </c>
      <c r="B260" s="95" t="s">
        <v>721</v>
      </c>
      <c r="C260" s="134" t="s">
        <v>347</v>
      </c>
      <c r="D260" s="135" t="s">
        <v>1311</v>
      </c>
      <c r="E260" s="201">
        <v>15900</v>
      </c>
      <c r="F260" s="126">
        <v>0.2</v>
      </c>
      <c r="G260" s="242">
        <f t="shared" si="23"/>
        <v>12720</v>
      </c>
      <c r="H260" s="133" t="s">
        <v>22</v>
      </c>
      <c r="I260" s="126">
        <v>0.3</v>
      </c>
      <c r="J260" s="242">
        <f t="shared" si="24"/>
        <v>11130</v>
      </c>
      <c r="K260" s="136" t="str">
        <f>HYPERLINK(Таблица2[[#This Row],[Столбец11]],"Ссылка на сайт")</f>
        <v>Ссылка на сайт</v>
      </c>
      <c r="L260" s="98" t="s">
        <v>228</v>
      </c>
      <c r="M260" s="90" t="s">
        <v>1078</v>
      </c>
      <c r="N260" s="191"/>
    </row>
    <row r="261" spans="1:14">
      <c r="A261" s="96">
        <v>776592</v>
      </c>
      <c r="B261" s="95" t="s">
        <v>722</v>
      </c>
      <c r="C261" s="134" t="s">
        <v>382</v>
      </c>
      <c r="D261" s="135" t="s">
        <v>1315</v>
      </c>
      <c r="E261" s="201">
        <v>14700</v>
      </c>
      <c r="F261" s="126">
        <v>0.2</v>
      </c>
      <c r="G261" s="242">
        <f t="shared" si="23"/>
        <v>11760</v>
      </c>
      <c r="H261" s="133" t="s">
        <v>22</v>
      </c>
      <c r="I261" s="126">
        <v>0.3</v>
      </c>
      <c r="J261" s="242">
        <f t="shared" si="24"/>
        <v>10290</v>
      </c>
      <c r="K261" s="136" t="str">
        <f>HYPERLINK(Таблица2[[#This Row],[Столбец11]],"Ссылка на сайт")</f>
        <v>Ссылка на сайт</v>
      </c>
      <c r="L261" s="98" t="s">
        <v>228</v>
      </c>
      <c r="M261" s="90" t="s">
        <v>1079</v>
      </c>
      <c r="N261" s="191"/>
    </row>
    <row r="262" spans="1:14">
      <c r="A262" s="96">
        <v>4610011870217</v>
      </c>
      <c r="B262" s="96" t="s">
        <v>723</v>
      </c>
      <c r="C262" s="134" t="s">
        <v>134</v>
      </c>
      <c r="D262" s="135" t="s">
        <v>1312</v>
      </c>
      <c r="E262" s="201">
        <v>5900</v>
      </c>
      <c r="F262" s="126">
        <v>0.39879759519038077</v>
      </c>
      <c r="G262" s="242">
        <f t="shared" si="23"/>
        <v>3547.0941883767532</v>
      </c>
      <c r="H262" s="133" t="s">
        <v>29</v>
      </c>
      <c r="I262" s="126">
        <v>0.47895791583166331</v>
      </c>
      <c r="J262" s="242">
        <f t="shared" si="24"/>
        <v>3074.1482965931868</v>
      </c>
      <c r="K262" s="136" t="str">
        <f>HYPERLINK(Таблица2[[#This Row],[Столбец11]],"Ссылка на сайт")</f>
        <v>Ссылка на сайт</v>
      </c>
      <c r="L262" s="98" t="s">
        <v>228</v>
      </c>
      <c r="M262" s="90" t="s">
        <v>1080</v>
      </c>
      <c r="N262" s="191"/>
    </row>
    <row r="263" spans="1:14">
      <c r="A263" s="96">
        <v>775267</v>
      </c>
      <c r="B263" s="96" t="s">
        <v>724</v>
      </c>
      <c r="C263" s="134" t="s">
        <v>135</v>
      </c>
      <c r="D263" s="135" t="s">
        <v>1312</v>
      </c>
      <c r="E263" s="201">
        <v>5200</v>
      </c>
      <c r="F263" s="126">
        <v>0.39879759519038077</v>
      </c>
      <c r="G263" s="242">
        <f t="shared" si="23"/>
        <v>3126.2525050100198</v>
      </c>
      <c r="H263" s="133" t="s">
        <v>29</v>
      </c>
      <c r="I263" s="126">
        <v>0.47895791583166331</v>
      </c>
      <c r="J263" s="242">
        <f t="shared" si="24"/>
        <v>2709.4188376753509</v>
      </c>
      <c r="K263" s="136"/>
      <c r="L263" s="98" t="s">
        <v>228</v>
      </c>
      <c r="M263" s="90" t="e">
        <v>#N/A</v>
      </c>
      <c r="N263" s="191"/>
    </row>
    <row r="264" spans="1:14">
      <c r="A264" s="96">
        <v>4610011870842</v>
      </c>
      <c r="B264" s="96" t="s">
        <v>725</v>
      </c>
      <c r="C264" s="134" t="s">
        <v>136</v>
      </c>
      <c r="D264" s="135" t="s">
        <v>1316</v>
      </c>
      <c r="E264" s="201">
        <v>7100</v>
      </c>
      <c r="F264" s="126">
        <v>0.39899833055091821</v>
      </c>
      <c r="G264" s="242">
        <f t="shared" si="23"/>
        <v>4267.1118530884814</v>
      </c>
      <c r="H264" s="133" t="s">
        <v>22</v>
      </c>
      <c r="I264" s="126">
        <v>0.46577629382303842</v>
      </c>
      <c r="J264" s="242">
        <f t="shared" si="24"/>
        <v>3792.9883138564273</v>
      </c>
      <c r="K264" s="136" t="str">
        <f>HYPERLINK(Таблица2[[#This Row],[Столбец11]],"Ссылка на сайт")</f>
        <v>Ссылка на сайт</v>
      </c>
      <c r="L264" s="98" t="s">
        <v>228</v>
      </c>
      <c r="M264" s="90" t="s">
        <v>1081</v>
      </c>
      <c r="N264" s="191"/>
    </row>
    <row r="265" spans="1:14">
      <c r="A265" s="96">
        <v>777735</v>
      </c>
      <c r="B265" s="95" t="s">
        <v>727</v>
      </c>
      <c r="C265" s="134" t="s">
        <v>400</v>
      </c>
      <c r="D265" s="135" t="s">
        <v>1312</v>
      </c>
      <c r="E265" s="201">
        <v>6600</v>
      </c>
      <c r="F265" s="126">
        <v>0.2844364937388193</v>
      </c>
      <c r="G265" s="242">
        <f t="shared" si="23"/>
        <v>4722.7191413237924</v>
      </c>
      <c r="H265" s="133" t="s">
        <v>30</v>
      </c>
      <c r="I265" s="126">
        <v>0.481216457960644</v>
      </c>
      <c r="J265" s="242">
        <f t="shared" si="24"/>
        <v>3423.9713774597499</v>
      </c>
      <c r="K265" s="136" t="str">
        <f>HYPERLINK(Таблица2[[#This Row],[Столбец11]],"Ссылка на сайт")</f>
        <v>Ссылка на сайт</v>
      </c>
      <c r="L265" s="98" t="s">
        <v>228</v>
      </c>
      <c r="M265" s="90" t="s">
        <v>1083</v>
      </c>
      <c r="N265" s="191"/>
    </row>
    <row r="266" spans="1:14">
      <c r="A266" s="96">
        <v>4610011870354</v>
      </c>
      <c r="B266" s="95" t="s">
        <v>728</v>
      </c>
      <c r="C266" s="134" t="s">
        <v>137</v>
      </c>
      <c r="D266" s="135" t="s">
        <v>1312</v>
      </c>
      <c r="E266" s="201">
        <v>7500</v>
      </c>
      <c r="F266" s="126">
        <v>0.30313588850174217</v>
      </c>
      <c r="G266" s="242">
        <f t="shared" si="23"/>
        <v>5226.480836236934</v>
      </c>
      <c r="H266" s="133" t="s">
        <v>30</v>
      </c>
      <c r="I266" s="126">
        <v>0.3902439024390244</v>
      </c>
      <c r="J266" s="242">
        <f t="shared" si="24"/>
        <v>4573.1707317073169</v>
      </c>
      <c r="K266" s="136" t="str">
        <f>HYPERLINK(Таблица2[[#This Row],[Столбец11]],"Ссылка на сайт")</f>
        <v>Ссылка на сайт</v>
      </c>
      <c r="L266" s="98" t="s">
        <v>228</v>
      </c>
      <c r="M266" s="90" t="s">
        <v>1084</v>
      </c>
      <c r="N266" s="191"/>
    </row>
    <row r="267" spans="1:14">
      <c r="A267" s="96">
        <v>4610011870484</v>
      </c>
      <c r="B267" s="95" t="s">
        <v>729</v>
      </c>
      <c r="C267" s="134" t="s">
        <v>138</v>
      </c>
      <c r="D267" s="135" t="s">
        <v>1317</v>
      </c>
      <c r="E267" s="201">
        <v>7950</v>
      </c>
      <c r="F267" s="126">
        <v>0.2</v>
      </c>
      <c r="G267" s="242">
        <f t="shared" si="23"/>
        <v>6360</v>
      </c>
      <c r="H267" s="133" t="s">
        <v>25</v>
      </c>
      <c r="I267" s="126">
        <v>0.3</v>
      </c>
      <c r="J267" s="242">
        <f t="shared" si="24"/>
        <v>5565</v>
      </c>
      <c r="K267" s="136" t="str">
        <f>HYPERLINK(Таблица2[[#This Row],[Столбец11]],"Ссылка на сайт")</f>
        <v>Ссылка на сайт</v>
      </c>
      <c r="L267" s="98" t="s">
        <v>228</v>
      </c>
      <c r="M267" s="90" t="s">
        <v>1085</v>
      </c>
      <c r="N267" s="191"/>
    </row>
    <row r="268" spans="1:14">
      <c r="A268" s="96">
        <v>4610011871467</v>
      </c>
      <c r="B268" s="96" t="s">
        <v>730</v>
      </c>
      <c r="C268" s="134" t="s">
        <v>139</v>
      </c>
      <c r="D268" s="135" t="s">
        <v>1318</v>
      </c>
      <c r="E268" s="201">
        <v>12800</v>
      </c>
      <c r="F268" s="126">
        <v>0.2</v>
      </c>
      <c r="G268" s="242">
        <f t="shared" si="23"/>
        <v>10240</v>
      </c>
      <c r="H268" s="133" t="s">
        <v>25</v>
      </c>
      <c r="I268" s="126">
        <v>0.3</v>
      </c>
      <c r="J268" s="242">
        <f t="shared" si="24"/>
        <v>8960</v>
      </c>
      <c r="K268" s="136" t="str">
        <f>HYPERLINK(Таблица2[[#This Row],[Столбец11]],"Ссылка на сайт")</f>
        <v>Ссылка на сайт</v>
      </c>
      <c r="L268" s="98" t="s">
        <v>228</v>
      </c>
      <c r="M268" s="90" t="s">
        <v>1086</v>
      </c>
      <c r="N268" s="191"/>
    </row>
    <row r="269" spans="1:14">
      <c r="A269" s="96">
        <v>4610011871474</v>
      </c>
      <c r="B269" s="96" t="s">
        <v>731</v>
      </c>
      <c r="C269" s="134" t="s">
        <v>140</v>
      </c>
      <c r="D269" s="135" t="s">
        <v>1319</v>
      </c>
      <c r="E269" s="201">
        <v>14100</v>
      </c>
      <c r="F269" s="126">
        <v>0.2</v>
      </c>
      <c r="G269" s="242">
        <f t="shared" si="23"/>
        <v>11280</v>
      </c>
      <c r="H269" s="133" t="s">
        <v>25</v>
      </c>
      <c r="I269" s="126">
        <v>0.3</v>
      </c>
      <c r="J269" s="242">
        <f t="shared" si="24"/>
        <v>9870</v>
      </c>
      <c r="K269" s="136" t="str">
        <f>HYPERLINK(Таблица2[[#This Row],[Столбец11]],"Ссылка на сайт")</f>
        <v>Ссылка на сайт</v>
      </c>
      <c r="L269" s="98" t="s">
        <v>228</v>
      </c>
      <c r="M269" s="90" t="s">
        <v>1087</v>
      </c>
      <c r="N269" s="191"/>
    </row>
    <row r="270" spans="1:14">
      <c r="A270" s="96">
        <v>778312</v>
      </c>
      <c r="B270" s="96" t="s">
        <v>732</v>
      </c>
      <c r="C270" s="134" t="s">
        <v>455</v>
      </c>
      <c r="D270" s="135" t="s">
        <v>1320</v>
      </c>
      <c r="E270" s="201">
        <v>8850</v>
      </c>
      <c r="F270" s="126">
        <v>0.2</v>
      </c>
      <c r="G270" s="242">
        <f t="shared" si="23"/>
        <v>7080</v>
      </c>
      <c r="H270" s="133" t="s">
        <v>25</v>
      </c>
      <c r="I270" s="126">
        <v>0.3</v>
      </c>
      <c r="J270" s="242">
        <f t="shared" si="24"/>
        <v>6195</v>
      </c>
      <c r="K270" s="136" t="str">
        <f>HYPERLINK(Таблица2[[#This Row],[Столбец11]],"Ссылка на сайт")</f>
        <v>Ссылка на сайт</v>
      </c>
      <c r="L270" s="98" t="s">
        <v>228</v>
      </c>
      <c r="M270" s="90" t="s">
        <v>1088</v>
      </c>
      <c r="N270" s="191"/>
    </row>
    <row r="271" spans="1:14">
      <c r="A271" s="96">
        <v>4610011873881</v>
      </c>
      <c r="B271" s="96" t="s">
        <v>733</v>
      </c>
      <c r="C271" s="134" t="s">
        <v>427</v>
      </c>
      <c r="D271" s="135" t="s">
        <v>1320</v>
      </c>
      <c r="E271" s="201">
        <v>13050</v>
      </c>
      <c r="F271" s="126">
        <v>0.2</v>
      </c>
      <c r="G271" s="242">
        <f t="shared" si="23"/>
        <v>10440</v>
      </c>
      <c r="H271" s="133" t="s">
        <v>25</v>
      </c>
      <c r="I271" s="126">
        <v>0.3000000000000001</v>
      </c>
      <c r="J271" s="242">
        <f t="shared" si="24"/>
        <v>9135</v>
      </c>
      <c r="K271" s="136" t="str">
        <f>HYPERLINK(Таблица2[[#This Row],[Столбец11]],"Ссылка на сайт")</f>
        <v>Ссылка на сайт</v>
      </c>
      <c r="L271" s="98" t="s">
        <v>228</v>
      </c>
      <c r="M271" s="90" t="s">
        <v>1089</v>
      </c>
      <c r="N271" s="191"/>
    </row>
    <row r="272" spans="1:14">
      <c r="A272" s="96">
        <v>4610011873898</v>
      </c>
      <c r="B272" s="96" t="s">
        <v>734</v>
      </c>
      <c r="C272" s="134" t="s">
        <v>428</v>
      </c>
      <c r="D272" s="135" t="s">
        <v>1321</v>
      </c>
      <c r="E272" s="201">
        <v>15400</v>
      </c>
      <c r="F272" s="126">
        <v>0.2</v>
      </c>
      <c r="G272" s="242">
        <f t="shared" si="23"/>
        <v>12320</v>
      </c>
      <c r="H272" s="133" t="s">
        <v>25</v>
      </c>
      <c r="I272" s="126">
        <v>0.3</v>
      </c>
      <c r="J272" s="242">
        <f t="shared" si="24"/>
        <v>10780</v>
      </c>
      <c r="K272" s="136" t="str">
        <f>HYPERLINK(Таблица2[[#This Row],[Столбец11]],"Ссылка на сайт")</f>
        <v>Ссылка на сайт</v>
      </c>
      <c r="L272" s="98" t="s">
        <v>228</v>
      </c>
      <c r="M272" s="90" t="s">
        <v>1090</v>
      </c>
      <c r="N272" s="191"/>
    </row>
    <row r="273" spans="1:14">
      <c r="A273" s="96">
        <v>4610011873195</v>
      </c>
      <c r="B273" s="96" t="s">
        <v>726</v>
      </c>
      <c r="C273" s="134" t="s">
        <v>148</v>
      </c>
      <c r="D273" s="135" t="s">
        <v>1322</v>
      </c>
      <c r="E273" s="243">
        <v>1500</v>
      </c>
      <c r="F273" s="126">
        <v>0.2</v>
      </c>
      <c r="G273" s="242">
        <f t="shared" si="23"/>
        <v>1200</v>
      </c>
      <c r="H273" s="133" t="s">
        <v>25</v>
      </c>
      <c r="I273" s="126">
        <v>0.3</v>
      </c>
      <c r="J273" s="242">
        <f t="shared" si="24"/>
        <v>1050</v>
      </c>
      <c r="K273" s="136" t="str">
        <f>HYPERLINK(Таблица2[[#This Row],[Столбец11]],"Ссылка на сайт")</f>
        <v>Ссылка на сайт</v>
      </c>
      <c r="L273" s="98" t="s">
        <v>228</v>
      </c>
      <c r="M273" s="90" t="s">
        <v>1082</v>
      </c>
      <c r="N273" s="191"/>
    </row>
    <row r="274" spans="1:14">
      <c r="A274" s="96">
        <v>4610011873201</v>
      </c>
      <c r="B274" s="96" t="s">
        <v>735</v>
      </c>
      <c r="C274" s="134" t="s">
        <v>149</v>
      </c>
      <c r="D274" s="135" t="s">
        <v>1323</v>
      </c>
      <c r="E274" s="243">
        <v>1750</v>
      </c>
      <c r="F274" s="126">
        <v>0.2</v>
      </c>
      <c r="G274" s="242">
        <f t="shared" si="23"/>
        <v>1400</v>
      </c>
      <c r="H274" s="133" t="s">
        <v>25</v>
      </c>
      <c r="I274" s="126">
        <v>0.3000000000000001</v>
      </c>
      <c r="J274" s="242">
        <f t="shared" si="24"/>
        <v>1225</v>
      </c>
      <c r="K274" s="136" t="str">
        <f>HYPERLINK(Таблица2[[#This Row],[Столбец11]],"Ссылка на сайт")</f>
        <v>Ссылка на сайт</v>
      </c>
      <c r="L274" s="98" t="s">
        <v>228</v>
      </c>
      <c r="M274" s="90" t="s">
        <v>1091</v>
      </c>
      <c r="N274" s="191"/>
    </row>
    <row r="275" spans="1:14">
      <c r="A275" s="96">
        <v>778671</v>
      </c>
      <c r="B275" s="134" t="s">
        <v>1689</v>
      </c>
      <c r="C275" s="134" t="s">
        <v>1686</v>
      </c>
      <c r="D275" s="135" t="s">
        <v>1685</v>
      </c>
      <c r="E275" s="201">
        <v>5400</v>
      </c>
      <c r="F275" s="126">
        <v>0.2</v>
      </c>
      <c r="G275" s="242">
        <f t="shared" si="23"/>
        <v>4320</v>
      </c>
      <c r="H275" s="133" t="s">
        <v>25</v>
      </c>
      <c r="I275" s="126">
        <v>0.3</v>
      </c>
      <c r="J275" s="242">
        <f t="shared" si="24"/>
        <v>3779.9999999999995</v>
      </c>
      <c r="K275" s="136"/>
      <c r="L275" s="98" t="s">
        <v>228</v>
      </c>
      <c r="M275" s="90" t="e">
        <v>#N/A</v>
      </c>
      <c r="N275" s="191"/>
    </row>
    <row r="276" spans="1:14" s="81" customFormat="1">
      <c r="A276" s="96"/>
      <c r="B276" s="134" t="s">
        <v>1690</v>
      </c>
      <c r="C276" s="134" t="s">
        <v>1687</v>
      </c>
      <c r="D276" s="135" t="s">
        <v>1688</v>
      </c>
      <c r="E276" s="201">
        <v>14800</v>
      </c>
      <c r="F276" s="126">
        <v>0.2</v>
      </c>
      <c r="G276" s="242">
        <f t="shared" si="23"/>
        <v>11840</v>
      </c>
      <c r="H276" s="133" t="s">
        <v>25</v>
      </c>
      <c r="I276" s="126">
        <v>0.3</v>
      </c>
      <c r="J276" s="242">
        <f t="shared" si="24"/>
        <v>10360</v>
      </c>
      <c r="K276" s="173" t="str">
        <f>HYPERLINK(Таблица2[[#This Row],[Столбец11]],"Ссылка на сайт")</f>
        <v>Ссылка на сайт</v>
      </c>
      <c r="L276" s="98" t="s">
        <v>228</v>
      </c>
      <c r="M276" s="90"/>
      <c r="N276" s="191"/>
    </row>
    <row r="277" spans="1:14" s="81" customFormat="1">
      <c r="A277" s="96">
        <v>4610011874659</v>
      </c>
      <c r="B277" s="96" t="s">
        <v>736</v>
      </c>
      <c r="C277" s="134" t="s">
        <v>141</v>
      </c>
      <c r="D277" s="135"/>
      <c r="E277" s="201">
        <v>2750</v>
      </c>
      <c r="F277" s="126">
        <v>0.2</v>
      </c>
      <c r="G277" s="242">
        <f t="shared" si="23"/>
        <v>2200</v>
      </c>
      <c r="H277" s="133" t="s">
        <v>25</v>
      </c>
      <c r="I277" s="126">
        <v>0.3</v>
      </c>
      <c r="J277" s="242">
        <f t="shared" si="24"/>
        <v>1924.9999999999998</v>
      </c>
      <c r="K277" s="136" t="str">
        <f>HYPERLINK(Таблица2[[#This Row],[Столбец11]],"Ссылка на сайт")</f>
        <v>Ссылка на сайт</v>
      </c>
      <c r="L277" s="98" t="s">
        <v>228</v>
      </c>
      <c r="M277" s="90" t="s">
        <v>1092</v>
      </c>
      <c r="N277" s="191"/>
    </row>
    <row r="278" spans="1:14" s="82" customFormat="1" ht="21">
      <c r="A278" s="140"/>
      <c r="B278" s="140"/>
      <c r="C278" s="141" t="s">
        <v>426</v>
      </c>
      <c r="D278" s="135"/>
      <c r="E278" s="201">
        <v>0</v>
      </c>
      <c r="F278" s="143"/>
      <c r="G278" s="162"/>
      <c r="H278" s="144"/>
      <c r="I278" s="143"/>
      <c r="J278" s="162"/>
      <c r="K278" s="145"/>
      <c r="L278" s="146"/>
      <c r="M278" s="166" t="e">
        <v>#N/A</v>
      </c>
      <c r="N278" s="191"/>
    </row>
    <row r="279" spans="1:14">
      <c r="A279" s="96">
        <v>4610011871115</v>
      </c>
      <c r="B279" s="96" t="s">
        <v>759</v>
      </c>
      <c r="C279" s="134" t="s">
        <v>173</v>
      </c>
      <c r="D279" s="135" t="s">
        <v>1324</v>
      </c>
      <c r="E279" s="201">
        <v>8400</v>
      </c>
      <c r="F279" s="126">
        <v>0.2</v>
      </c>
      <c r="G279" s="242">
        <f t="shared" ref="G279:G286" si="25">E279*(100%-F279)</f>
        <v>6720</v>
      </c>
      <c r="H279" s="133" t="s">
        <v>30</v>
      </c>
      <c r="I279" s="126">
        <v>0.3</v>
      </c>
      <c r="J279" s="242">
        <f t="shared" ref="J279:J286" si="26">E279*(100%-I279)</f>
        <v>5880</v>
      </c>
      <c r="K279" s="136" t="str">
        <f>HYPERLINK(Таблица2[[#This Row],[Столбец11]],"Ссылка на сайт")</f>
        <v>Ссылка на сайт</v>
      </c>
      <c r="L279" s="98" t="s">
        <v>228</v>
      </c>
      <c r="M279" s="90" t="s">
        <v>1093</v>
      </c>
      <c r="N279" s="191"/>
    </row>
    <row r="280" spans="1:14">
      <c r="A280" s="96">
        <v>4610011871122</v>
      </c>
      <c r="B280" s="96" t="s">
        <v>760</v>
      </c>
      <c r="C280" s="134" t="s">
        <v>174</v>
      </c>
      <c r="D280" s="135" t="s">
        <v>1324</v>
      </c>
      <c r="E280" s="201">
        <v>6300</v>
      </c>
      <c r="F280" s="126">
        <v>0.2</v>
      </c>
      <c r="G280" s="242">
        <f t="shared" si="25"/>
        <v>5040</v>
      </c>
      <c r="H280" s="133" t="s">
        <v>30</v>
      </c>
      <c r="I280" s="126">
        <v>0.3000000000000001</v>
      </c>
      <c r="J280" s="242">
        <f t="shared" si="26"/>
        <v>4410</v>
      </c>
      <c r="K280" s="136" t="str">
        <f>HYPERLINK(Таблица2[[#This Row],[Столбец11]],"Ссылка на сайт")</f>
        <v>Ссылка на сайт</v>
      </c>
      <c r="L280" s="98" t="s">
        <v>228</v>
      </c>
      <c r="M280" s="90" t="s">
        <v>1094</v>
      </c>
      <c r="N280" s="191"/>
    </row>
    <row r="281" spans="1:14">
      <c r="A281" s="96">
        <v>775489</v>
      </c>
      <c r="B281" s="96" t="s">
        <v>761</v>
      </c>
      <c r="C281" s="134" t="s">
        <v>354</v>
      </c>
      <c r="D281" s="135" t="s">
        <v>1325</v>
      </c>
      <c r="E281" s="201">
        <v>6300</v>
      </c>
      <c r="F281" s="126">
        <v>0.2</v>
      </c>
      <c r="G281" s="242">
        <f t="shared" si="25"/>
        <v>5040</v>
      </c>
      <c r="H281" s="133" t="s">
        <v>30</v>
      </c>
      <c r="I281" s="126">
        <v>0.3000000000000001</v>
      </c>
      <c r="J281" s="242">
        <f t="shared" si="26"/>
        <v>4410</v>
      </c>
      <c r="K281" s="136" t="str">
        <f>HYPERLINK(Таблица2[[#This Row],[Столбец11]],"Ссылка на сайт")</f>
        <v>Ссылка на сайт</v>
      </c>
      <c r="L281" s="98" t="s">
        <v>228</v>
      </c>
      <c r="M281" s="90" t="s">
        <v>1095</v>
      </c>
      <c r="N281" s="191"/>
    </row>
    <row r="282" spans="1:14">
      <c r="A282" s="96">
        <v>775496</v>
      </c>
      <c r="B282" s="96" t="s">
        <v>762</v>
      </c>
      <c r="C282" s="134" t="s">
        <v>355</v>
      </c>
      <c r="D282" s="135" t="s">
        <v>1325</v>
      </c>
      <c r="E282" s="201">
        <v>6300</v>
      </c>
      <c r="F282" s="126">
        <v>0.2</v>
      </c>
      <c r="G282" s="242">
        <f t="shared" si="25"/>
        <v>5040</v>
      </c>
      <c r="H282" s="133" t="s">
        <v>30</v>
      </c>
      <c r="I282" s="126">
        <v>0.3000000000000001</v>
      </c>
      <c r="J282" s="242">
        <f t="shared" si="26"/>
        <v>4410</v>
      </c>
      <c r="K282" s="136" t="str">
        <f>HYPERLINK(Таблица2[[#This Row],[Столбец11]],"Ссылка на сайт")</f>
        <v>Ссылка на сайт</v>
      </c>
      <c r="L282" s="98" t="s">
        <v>228</v>
      </c>
      <c r="M282" s="90" t="s">
        <v>1096</v>
      </c>
      <c r="N282" s="191"/>
    </row>
    <row r="283" spans="1:14">
      <c r="A283" s="96" t="s">
        <v>33</v>
      </c>
      <c r="B283" s="96" t="s">
        <v>763</v>
      </c>
      <c r="C283" s="134" t="s">
        <v>175</v>
      </c>
      <c r="D283" s="135"/>
      <c r="E283" s="201">
        <v>12000</v>
      </c>
      <c r="F283" s="126">
        <v>0.3</v>
      </c>
      <c r="G283" s="242">
        <f t="shared" si="25"/>
        <v>8400</v>
      </c>
      <c r="H283" s="133" t="s">
        <v>26</v>
      </c>
      <c r="I283" s="126">
        <v>0.4</v>
      </c>
      <c r="J283" s="242">
        <f t="shared" si="26"/>
        <v>7200</v>
      </c>
      <c r="K283" s="136"/>
      <c r="L283" s="98" t="s">
        <v>228</v>
      </c>
      <c r="M283" s="90" t="e">
        <v>#N/A</v>
      </c>
      <c r="N283" s="191"/>
    </row>
    <row r="284" spans="1:14">
      <c r="A284" s="96" t="s">
        <v>34</v>
      </c>
      <c r="B284" s="96" t="s">
        <v>764</v>
      </c>
      <c r="C284" s="134" t="s">
        <v>176</v>
      </c>
      <c r="D284" s="135"/>
      <c r="E284" s="201">
        <v>9000</v>
      </c>
      <c r="F284" s="126">
        <v>0.3</v>
      </c>
      <c r="G284" s="242">
        <f t="shared" si="25"/>
        <v>6300</v>
      </c>
      <c r="H284" s="133" t="s">
        <v>26</v>
      </c>
      <c r="I284" s="126">
        <v>0.4</v>
      </c>
      <c r="J284" s="242">
        <f t="shared" si="26"/>
        <v>5400</v>
      </c>
      <c r="K284" s="136"/>
      <c r="L284" s="98" t="s">
        <v>228</v>
      </c>
      <c r="M284" s="90" t="e">
        <v>#N/A</v>
      </c>
      <c r="N284" s="191"/>
    </row>
    <row r="285" spans="1:14">
      <c r="A285" s="96">
        <v>4610011873423</v>
      </c>
      <c r="B285" s="96" t="s">
        <v>765</v>
      </c>
      <c r="C285" s="134" t="s">
        <v>177</v>
      </c>
      <c r="D285" s="135" t="s">
        <v>1209</v>
      </c>
      <c r="E285" s="201">
        <v>5250</v>
      </c>
      <c r="F285" s="126">
        <v>0.2</v>
      </c>
      <c r="G285" s="242">
        <f t="shared" si="25"/>
        <v>4200</v>
      </c>
      <c r="H285" s="133" t="s">
        <v>27</v>
      </c>
      <c r="I285" s="126">
        <v>0.3</v>
      </c>
      <c r="J285" s="242">
        <f t="shared" si="26"/>
        <v>3674.9999999999995</v>
      </c>
      <c r="K285" s="136" t="str">
        <f>HYPERLINK(Таблица2[[#This Row],[Столбец11]],"Ссылка на сайт")</f>
        <v>Ссылка на сайт</v>
      </c>
      <c r="L285" s="98" t="s">
        <v>228</v>
      </c>
      <c r="M285" s="90" t="s">
        <v>1097</v>
      </c>
      <c r="N285" s="191"/>
    </row>
    <row r="286" spans="1:14" s="81" customFormat="1">
      <c r="A286" s="96">
        <v>4610011871139</v>
      </c>
      <c r="B286" s="96" t="s">
        <v>766</v>
      </c>
      <c r="C286" s="134" t="s">
        <v>178</v>
      </c>
      <c r="D286" s="135" t="s">
        <v>1326</v>
      </c>
      <c r="E286" s="201">
        <v>5500</v>
      </c>
      <c r="F286" s="126">
        <v>0.2</v>
      </c>
      <c r="G286" s="242">
        <f t="shared" si="25"/>
        <v>4400</v>
      </c>
      <c r="H286" s="133" t="s">
        <v>30</v>
      </c>
      <c r="I286" s="126">
        <v>0.3</v>
      </c>
      <c r="J286" s="242">
        <f t="shared" si="26"/>
        <v>3849.9999999999995</v>
      </c>
      <c r="K286" s="136" t="str">
        <f>HYPERLINK(Таблица2[[#This Row],[Столбец11]],"Ссылка на сайт")</f>
        <v>Ссылка на сайт</v>
      </c>
      <c r="L286" s="98" t="s">
        <v>228</v>
      </c>
      <c r="M286" s="90" t="s">
        <v>1098</v>
      </c>
      <c r="N286" s="191"/>
    </row>
    <row r="287" spans="1:14" s="82" customFormat="1" ht="21">
      <c r="A287" s="140"/>
      <c r="B287" s="140"/>
      <c r="C287" s="141" t="s">
        <v>226</v>
      </c>
      <c r="D287" s="135"/>
      <c r="E287" s="201">
        <v>0</v>
      </c>
      <c r="F287" s="143"/>
      <c r="G287" s="162"/>
      <c r="H287" s="144"/>
      <c r="I287" s="143"/>
      <c r="J287" s="162"/>
      <c r="K287" s="145"/>
      <c r="L287" s="146"/>
      <c r="M287" s="166" t="e">
        <v>#N/A</v>
      </c>
      <c r="N287" s="191"/>
    </row>
    <row r="288" spans="1:14">
      <c r="A288" s="96">
        <v>4610011874611</v>
      </c>
      <c r="B288" s="95" t="s">
        <v>739</v>
      </c>
      <c r="C288" s="134" t="s">
        <v>155</v>
      </c>
      <c r="D288" s="135" t="s">
        <v>1327</v>
      </c>
      <c r="E288" s="201">
        <v>4850</v>
      </c>
      <c r="F288" s="126">
        <v>0.2</v>
      </c>
      <c r="G288" s="242">
        <f t="shared" ref="G288:G312" si="27">E288*(100%-F288)</f>
        <v>3880</v>
      </c>
      <c r="H288" s="133" t="s">
        <v>30</v>
      </c>
      <c r="I288" s="126">
        <v>0.3</v>
      </c>
      <c r="J288" s="242">
        <f t="shared" ref="J288:J312" si="28">E288*(100%-I288)</f>
        <v>3395</v>
      </c>
      <c r="K288" s="136" t="str">
        <f>HYPERLINK(Таблица2[[#This Row],[Столбец11]],"Ссылка на сайт")</f>
        <v>Ссылка на сайт</v>
      </c>
      <c r="L288" s="98" t="s">
        <v>228</v>
      </c>
      <c r="M288" s="90" t="s">
        <v>1099</v>
      </c>
      <c r="N288" s="191"/>
    </row>
    <row r="289" spans="1:14">
      <c r="A289" s="96">
        <v>4610011871023</v>
      </c>
      <c r="B289" s="95" t="s">
        <v>740</v>
      </c>
      <c r="C289" s="134" t="s">
        <v>156</v>
      </c>
      <c r="D289" s="135" t="s">
        <v>1328</v>
      </c>
      <c r="E289" s="201">
        <v>7200</v>
      </c>
      <c r="F289" s="126">
        <v>0.2</v>
      </c>
      <c r="G289" s="242">
        <f t="shared" si="27"/>
        <v>5760</v>
      </c>
      <c r="H289" s="133" t="s">
        <v>30</v>
      </c>
      <c r="I289" s="126">
        <v>0.3000000000000001</v>
      </c>
      <c r="J289" s="242">
        <f t="shared" si="28"/>
        <v>5040</v>
      </c>
      <c r="K289" s="136" t="str">
        <f>HYPERLINK(Таблица2[[#This Row],[Столбец11]],"Ссылка на сайт")</f>
        <v>Ссылка на сайт</v>
      </c>
      <c r="L289" s="98" t="s">
        <v>228</v>
      </c>
      <c r="M289" s="90" t="s">
        <v>1100</v>
      </c>
      <c r="N289" s="191"/>
    </row>
    <row r="290" spans="1:14">
      <c r="A290" s="96">
        <v>4610011871054</v>
      </c>
      <c r="B290" s="95" t="s">
        <v>741</v>
      </c>
      <c r="C290" s="134" t="s">
        <v>157</v>
      </c>
      <c r="D290" s="135" t="s">
        <v>1329</v>
      </c>
      <c r="E290" s="201">
        <v>8700</v>
      </c>
      <c r="F290" s="126">
        <v>0.2</v>
      </c>
      <c r="G290" s="242">
        <f t="shared" si="27"/>
        <v>6960</v>
      </c>
      <c r="H290" s="133" t="s">
        <v>30</v>
      </c>
      <c r="I290" s="126">
        <v>0.3</v>
      </c>
      <c r="J290" s="242">
        <f t="shared" si="28"/>
        <v>6090</v>
      </c>
      <c r="K290" s="136" t="str">
        <f>HYPERLINK(Таблица2[[#This Row],[Столбец11]],"Ссылка на сайт")</f>
        <v>Ссылка на сайт</v>
      </c>
      <c r="L290" s="98" t="s">
        <v>228</v>
      </c>
      <c r="M290" s="90" t="s">
        <v>1101</v>
      </c>
      <c r="N290" s="191"/>
    </row>
    <row r="291" spans="1:14">
      <c r="A291" s="96">
        <v>4610011871030</v>
      </c>
      <c r="B291" s="95" t="s">
        <v>742</v>
      </c>
      <c r="C291" s="134" t="s">
        <v>158</v>
      </c>
      <c r="D291" s="135" t="s">
        <v>1330</v>
      </c>
      <c r="E291" s="201">
        <v>7200</v>
      </c>
      <c r="F291" s="126">
        <v>0.2</v>
      </c>
      <c r="G291" s="242">
        <f t="shared" si="27"/>
        <v>5760</v>
      </c>
      <c r="H291" s="133" t="s">
        <v>30</v>
      </c>
      <c r="I291" s="126">
        <v>0.3000000000000001</v>
      </c>
      <c r="J291" s="242">
        <f t="shared" si="28"/>
        <v>5040</v>
      </c>
      <c r="K291" s="136" t="str">
        <f>HYPERLINK(Таблица2[[#This Row],[Столбец11]],"Ссылка на сайт")</f>
        <v>Ссылка на сайт</v>
      </c>
      <c r="L291" s="98" t="s">
        <v>228</v>
      </c>
      <c r="M291" s="90" t="s">
        <v>1102</v>
      </c>
      <c r="N291" s="191"/>
    </row>
    <row r="292" spans="1:14">
      <c r="A292" s="96">
        <v>4610011871061</v>
      </c>
      <c r="B292" s="95" t="s">
        <v>743</v>
      </c>
      <c r="C292" s="134" t="s">
        <v>159</v>
      </c>
      <c r="D292" s="135" t="s">
        <v>1331</v>
      </c>
      <c r="E292" s="201">
        <v>8700</v>
      </c>
      <c r="F292" s="126">
        <v>0.2</v>
      </c>
      <c r="G292" s="242">
        <f t="shared" si="27"/>
        <v>6960</v>
      </c>
      <c r="H292" s="133" t="s">
        <v>30</v>
      </c>
      <c r="I292" s="126">
        <v>0.3</v>
      </c>
      <c r="J292" s="242">
        <f t="shared" si="28"/>
        <v>6090</v>
      </c>
      <c r="K292" s="136" t="str">
        <f>HYPERLINK(Таблица2[[#This Row],[Столбец11]],"Ссылка на сайт")</f>
        <v>Ссылка на сайт</v>
      </c>
      <c r="L292" s="98" t="s">
        <v>228</v>
      </c>
      <c r="M292" s="90" t="s">
        <v>1103</v>
      </c>
      <c r="N292" s="191"/>
    </row>
    <row r="293" spans="1:14">
      <c r="A293" s="96">
        <v>4610011873409</v>
      </c>
      <c r="B293" s="95" t="s">
        <v>744</v>
      </c>
      <c r="C293" s="134" t="s">
        <v>160</v>
      </c>
      <c r="D293" s="135" t="s">
        <v>1332</v>
      </c>
      <c r="E293" s="201">
        <v>10800</v>
      </c>
      <c r="F293" s="126">
        <v>0.2</v>
      </c>
      <c r="G293" s="242">
        <f t="shared" si="27"/>
        <v>8640</v>
      </c>
      <c r="H293" s="133" t="s">
        <v>30</v>
      </c>
      <c r="I293" s="126">
        <v>0.3</v>
      </c>
      <c r="J293" s="242">
        <f t="shared" si="28"/>
        <v>7559.9999999999991</v>
      </c>
      <c r="K293" s="136" t="str">
        <f>HYPERLINK(Таблица2[[#This Row],[Столбец11]],"Ссылка на сайт")</f>
        <v>Ссылка на сайт</v>
      </c>
      <c r="L293" s="98" t="s">
        <v>228</v>
      </c>
      <c r="M293" s="90" t="s">
        <v>1104</v>
      </c>
      <c r="N293" s="191"/>
    </row>
    <row r="294" spans="1:14">
      <c r="A294" s="96">
        <v>776998</v>
      </c>
      <c r="B294" s="95" t="s">
        <v>745</v>
      </c>
      <c r="C294" s="134" t="s">
        <v>297</v>
      </c>
      <c r="D294" s="135" t="s">
        <v>1333</v>
      </c>
      <c r="E294" s="201">
        <v>11000</v>
      </c>
      <c r="F294" s="126">
        <v>0.2</v>
      </c>
      <c r="G294" s="242">
        <f t="shared" si="27"/>
        <v>8800</v>
      </c>
      <c r="H294" s="133" t="s">
        <v>30</v>
      </c>
      <c r="I294" s="126">
        <v>0.3</v>
      </c>
      <c r="J294" s="242">
        <f t="shared" si="28"/>
        <v>7699.9999999999991</v>
      </c>
      <c r="K294" s="136" t="str">
        <f>HYPERLINK(Таблица2[[#This Row],[Столбец11]],"Ссылка на сайт")</f>
        <v>Ссылка на сайт</v>
      </c>
      <c r="L294" s="98" t="s">
        <v>228</v>
      </c>
      <c r="M294" s="90" t="s">
        <v>1105</v>
      </c>
      <c r="N294" s="191"/>
    </row>
    <row r="295" spans="1:14">
      <c r="A295" s="96">
        <v>4610011871696</v>
      </c>
      <c r="B295" s="95" t="s">
        <v>746</v>
      </c>
      <c r="C295" s="134" t="s">
        <v>161</v>
      </c>
      <c r="D295" s="135" t="s">
        <v>1334</v>
      </c>
      <c r="E295" s="201">
        <v>10950</v>
      </c>
      <c r="F295" s="126">
        <v>0.2</v>
      </c>
      <c r="G295" s="242">
        <f t="shared" si="27"/>
        <v>8760</v>
      </c>
      <c r="H295" s="133" t="s">
        <v>30</v>
      </c>
      <c r="I295" s="126">
        <v>0.3</v>
      </c>
      <c r="J295" s="242">
        <f t="shared" si="28"/>
        <v>7664.9999999999991</v>
      </c>
      <c r="K295" s="136" t="str">
        <f>HYPERLINK(Таблица2[[#This Row],[Столбец11]],"Ссылка на сайт")</f>
        <v>Ссылка на сайт</v>
      </c>
      <c r="L295" s="98" t="s">
        <v>228</v>
      </c>
      <c r="M295" s="90" t="s">
        <v>1106</v>
      </c>
      <c r="N295" s="191"/>
    </row>
    <row r="296" spans="1:14">
      <c r="A296" s="96">
        <v>4610011871047</v>
      </c>
      <c r="B296" s="96" t="s">
        <v>747</v>
      </c>
      <c r="C296" s="134" t="s">
        <v>162</v>
      </c>
      <c r="D296" s="135" t="s">
        <v>1335</v>
      </c>
      <c r="E296" s="201">
        <v>11700</v>
      </c>
      <c r="F296" s="126">
        <v>0.2</v>
      </c>
      <c r="G296" s="242">
        <f t="shared" si="27"/>
        <v>9360</v>
      </c>
      <c r="H296" s="133" t="s">
        <v>30</v>
      </c>
      <c r="I296" s="126">
        <v>0.3</v>
      </c>
      <c r="J296" s="242">
        <f t="shared" si="28"/>
        <v>8189.9999999999991</v>
      </c>
      <c r="K296" s="136" t="str">
        <f>HYPERLINK(Таблица2[[#This Row],[Столбец11]],"Ссылка на сайт")</f>
        <v>Ссылка на сайт</v>
      </c>
      <c r="L296" s="98" t="s">
        <v>228</v>
      </c>
      <c r="M296" s="90" t="s">
        <v>1107</v>
      </c>
      <c r="N296" s="191"/>
    </row>
    <row r="297" spans="1:14">
      <c r="A297" s="96">
        <v>4610011873874</v>
      </c>
      <c r="B297" s="96" t="s">
        <v>748</v>
      </c>
      <c r="C297" s="134" t="s">
        <v>163</v>
      </c>
      <c r="D297" s="135" t="s">
        <v>1336</v>
      </c>
      <c r="E297" s="201">
        <v>11200</v>
      </c>
      <c r="F297" s="126">
        <v>0.2</v>
      </c>
      <c r="G297" s="242">
        <f t="shared" si="27"/>
        <v>8960</v>
      </c>
      <c r="H297" s="133" t="s">
        <v>30</v>
      </c>
      <c r="I297" s="126">
        <v>0.3</v>
      </c>
      <c r="J297" s="242">
        <f t="shared" si="28"/>
        <v>7839.9999999999991</v>
      </c>
      <c r="K297" s="136" t="str">
        <f>HYPERLINK(Таблица2[[#This Row],[Столбец11]],"Ссылка на сайт")</f>
        <v>Ссылка на сайт</v>
      </c>
      <c r="L297" s="98" t="s">
        <v>228</v>
      </c>
      <c r="M297" s="90" t="s">
        <v>1108</v>
      </c>
      <c r="N297" s="191"/>
    </row>
    <row r="298" spans="1:14">
      <c r="A298" s="96">
        <v>4610011871498</v>
      </c>
      <c r="B298" s="96" t="s">
        <v>749</v>
      </c>
      <c r="C298" s="134" t="s">
        <v>164</v>
      </c>
      <c r="D298" s="135" t="s">
        <v>1337</v>
      </c>
      <c r="E298" s="201">
        <v>12600</v>
      </c>
      <c r="F298" s="126">
        <v>0.2</v>
      </c>
      <c r="G298" s="242">
        <f t="shared" si="27"/>
        <v>10080</v>
      </c>
      <c r="H298" s="133" t="s">
        <v>30</v>
      </c>
      <c r="I298" s="126">
        <v>0.3000000000000001</v>
      </c>
      <c r="J298" s="242">
        <f t="shared" si="28"/>
        <v>8820</v>
      </c>
      <c r="K298" s="136" t="str">
        <f>HYPERLINK(Таблица2[[#This Row],[Столбец11]],"Ссылка на сайт")</f>
        <v>Ссылка на сайт</v>
      </c>
      <c r="L298" s="98" t="s">
        <v>228</v>
      </c>
      <c r="M298" s="90" t="s">
        <v>1109</v>
      </c>
      <c r="N298" s="191"/>
    </row>
    <row r="299" spans="1:14">
      <c r="A299" s="96">
        <v>4610011871504</v>
      </c>
      <c r="B299" s="96" t="s">
        <v>750</v>
      </c>
      <c r="C299" s="134" t="s">
        <v>165</v>
      </c>
      <c r="D299" s="135" t="s">
        <v>1338</v>
      </c>
      <c r="E299" s="201">
        <v>15000</v>
      </c>
      <c r="F299" s="126">
        <v>0.2</v>
      </c>
      <c r="G299" s="242">
        <f t="shared" si="27"/>
        <v>12000</v>
      </c>
      <c r="H299" s="133" t="s">
        <v>30</v>
      </c>
      <c r="I299" s="126">
        <v>0.3000000000000001</v>
      </c>
      <c r="J299" s="242">
        <f t="shared" si="28"/>
        <v>10500</v>
      </c>
      <c r="K299" s="136" t="str">
        <f>HYPERLINK(Таблица2[[#This Row],[Столбец11]],"Ссылка на сайт")</f>
        <v>Ссылка на сайт</v>
      </c>
      <c r="L299" s="98" t="s">
        <v>228</v>
      </c>
      <c r="M299" s="90" t="s">
        <v>1110</v>
      </c>
      <c r="N299" s="191"/>
    </row>
    <row r="300" spans="1:14">
      <c r="A300" s="96">
        <v>4610011871511</v>
      </c>
      <c r="B300" s="96" t="s">
        <v>751</v>
      </c>
      <c r="C300" s="134" t="s">
        <v>166</v>
      </c>
      <c r="D300" s="135" t="s">
        <v>1339</v>
      </c>
      <c r="E300" s="201">
        <v>18000</v>
      </c>
      <c r="F300" s="126">
        <v>0.2</v>
      </c>
      <c r="G300" s="242">
        <f t="shared" si="27"/>
        <v>14400</v>
      </c>
      <c r="H300" s="133" t="s">
        <v>30</v>
      </c>
      <c r="I300" s="126">
        <v>0.3</v>
      </c>
      <c r="J300" s="242">
        <f t="shared" si="28"/>
        <v>12600</v>
      </c>
      <c r="K300" s="136" t="str">
        <f>HYPERLINK(Таблица2[[#This Row],[Столбец11]],"Ссылка на сайт")</f>
        <v>Ссылка на сайт</v>
      </c>
      <c r="L300" s="98" t="s">
        <v>228</v>
      </c>
      <c r="M300" s="90" t="s">
        <v>1111</v>
      </c>
      <c r="N300" s="191"/>
    </row>
    <row r="301" spans="1:14">
      <c r="A301" s="96">
        <v>4610011873393</v>
      </c>
      <c r="B301" s="96" t="s">
        <v>752</v>
      </c>
      <c r="C301" s="134" t="s">
        <v>154</v>
      </c>
      <c r="D301" s="135" t="s">
        <v>1340</v>
      </c>
      <c r="E301" s="201">
        <v>3900</v>
      </c>
      <c r="F301" s="126">
        <v>0.2</v>
      </c>
      <c r="G301" s="242">
        <f t="shared" si="27"/>
        <v>3120</v>
      </c>
      <c r="H301" s="133" t="s">
        <v>30</v>
      </c>
      <c r="I301" s="126">
        <v>0.3</v>
      </c>
      <c r="J301" s="242">
        <f t="shared" si="28"/>
        <v>2730</v>
      </c>
      <c r="K301" s="136" t="str">
        <f>HYPERLINK(Таблица2[[#This Row],[Столбец11]],"Ссылка на сайт")</f>
        <v>Ссылка на сайт</v>
      </c>
      <c r="L301" s="98" t="s">
        <v>228</v>
      </c>
      <c r="M301" s="90" t="s">
        <v>1112</v>
      </c>
      <c r="N301" s="191"/>
    </row>
    <row r="302" spans="1:14">
      <c r="A302" s="96">
        <v>750172</v>
      </c>
      <c r="B302" s="96"/>
      <c r="C302" s="134" t="s">
        <v>1735</v>
      </c>
      <c r="D302" s="135"/>
      <c r="E302" s="201">
        <v>600</v>
      </c>
      <c r="F302" s="126">
        <v>0.1999999999999999</v>
      </c>
      <c r="G302" s="242">
        <f t="shared" si="27"/>
        <v>480</v>
      </c>
      <c r="H302" s="133" t="s">
        <v>30</v>
      </c>
      <c r="I302" s="126">
        <v>0.3000000000000001</v>
      </c>
      <c r="J302" s="242">
        <f t="shared" si="28"/>
        <v>420</v>
      </c>
      <c r="K302" s="136"/>
      <c r="L302" s="98" t="s">
        <v>228</v>
      </c>
      <c r="M302" s="90" t="e">
        <v>#N/A</v>
      </c>
      <c r="N302" s="191"/>
    </row>
    <row r="303" spans="1:14">
      <c r="A303" s="96">
        <v>750189</v>
      </c>
      <c r="B303" s="96"/>
      <c r="C303" s="134" t="s">
        <v>1736</v>
      </c>
      <c r="D303" s="135"/>
      <c r="E303" s="201">
        <v>600</v>
      </c>
      <c r="F303" s="126">
        <v>0.1999999999999999</v>
      </c>
      <c r="G303" s="242">
        <f t="shared" si="27"/>
        <v>480</v>
      </c>
      <c r="H303" s="133" t="s">
        <v>30</v>
      </c>
      <c r="I303" s="126">
        <v>0.3000000000000001</v>
      </c>
      <c r="J303" s="242">
        <f t="shared" si="28"/>
        <v>420</v>
      </c>
      <c r="K303" s="136"/>
      <c r="L303" s="98" t="s">
        <v>228</v>
      </c>
      <c r="M303" s="90" t="e">
        <v>#N/A</v>
      </c>
      <c r="N303" s="191"/>
    </row>
    <row r="304" spans="1:14">
      <c r="A304" s="96">
        <v>750240</v>
      </c>
      <c r="B304" s="96"/>
      <c r="C304" s="134" t="s">
        <v>1683</v>
      </c>
      <c r="D304" s="135"/>
      <c r="E304" s="201">
        <v>600</v>
      </c>
      <c r="F304" s="126">
        <v>0.1999999999999999</v>
      </c>
      <c r="G304" s="242">
        <f t="shared" si="27"/>
        <v>480</v>
      </c>
      <c r="H304" s="133" t="s">
        <v>30</v>
      </c>
      <c r="I304" s="126">
        <v>0.3000000000000001</v>
      </c>
      <c r="J304" s="242">
        <f t="shared" si="28"/>
        <v>420</v>
      </c>
      <c r="K304" s="136"/>
      <c r="L304" s="98" t="s">
        <v>228</v>
      </c>
      <c r="M304" s="90" t="e">
        <v>#N/A</v>
      </c>
      <c r="N304" s="191"/>
    </row>
    <row r="305" spans="1:14">
      <c r="A305" s="96"/>
      <c r="B305" s="96"/>
      <c r="C305" s="134" t="s">
        <v>1684</v>
      </c>
      <c r="D305" s="135"/>
      <c r="E305" s="201">
        <v>600</v>
      </c>
      <c r="F305" s="126">
        <v>0.1999999999999999</v>
      </c>
      <c r="G305" s="242">
        <f t="shared" si="27"/>
        <v>480</v>
      </c>
      <c r="H305" s="133" t="s">
        <v>30</v>
      </c>
      <c r="I305" s="126">
        <v>0.3000000000000001</v>
      </c>
      <c r="J305" s="242">
        <f t="shared" si="28"/>
        <v>420</v>
      </c>
      <c r="K305" s="136"/>
      <c r="L305" s="98" t="s">
        <v>228</v>
      </c>
      <c r="M305" s="90" t="e">
        <v>#N/A</v>
      </c>
      <c r="N305" s="191"/>
    </row>
    <row r="306" spans="1:14">
      <c r="A306" s="96">
        <v>66926</v>
      </c>
      <c r="B306" s="96" t="s">
        <v>753</v>
      </c>
      <c r="C306" s="134" t="s">
        <v>429</v>
      </c>
      <c r="D306" s="135"/>
      <c r="E306" s="201">
        <v>1400</v>
      </c>
      <c r="F306" s="126">
        <v>0.2</v>
      </c>
      <c r="G306" s="242">
        <f t="shared" si="27"/>
        <v>1120</v>
      </c>
      <c r="H306" s="133" t="s">
        <v>30</v>
      </c>
      <c r="I306" s="126">
        <v>0.3</v>
      </c>
      <c r="J306" s="242">
        <f t="shared" si="28"/>
        <v>979.99999999999989</v>
      </c>
      <c r="K306" s="136"/>
      <c r="L306" s="98" t="s">
        <v>228</v>
      </c>
      <c r="M306" s="90" t="e">
        <v>#N/A</v>
      </c>
      <c r="N306" s="191"/>
    </row>
    <row r="307" spans="1:14">
      <c r="A307" s="96" t="s">
        <v>16</v>
      </c>
      <c r="B307" s="96"/>
      <c r="C307" s="134" t="s">
        <v>167</v>
      </c>
      <c r="D307" s="135" t="s">
        <v>1327</v>
      </c>
      <c r="E307" s="201">
        <v>9700</v>
      </c>
      <c r="F307" s="126">
        <v>0.3</v>
      </c>
      <c r="G307" s="242">
        <f t="shared" si="27"/>
        <v>6790</v>
      </c>
      <c r="H307" s="133" t="s">
        <v>26</v>
      </c>
      <c r="I307" s="126">
        <v>0.4</v>
      </c>
      <c r="J307" s="242">
        <f t="shared" si="28"/>
        <v>5820</v>
      </c>
      <c r="K307" s="136"/>
      <c r="L307" s="98" t="s">
        <v>228</v>
      </c>
      <c r="M307" s="90" t="e">
        <v>#N/A</v>
      </c>
      <c r="N307" s="191"/>
    </row>
    <row r="308" spans="1:14">
      <c r="A308" s="96" t="s">
        <v>31</v>
      </c>
      <c r="B308" s="96"/>
      <c r="C308" s="134" t="s">
        <v>168</v>
      </c>
      <c r="D308" s="135" t="s">
        <v>1329</v>
      </c>
      <c r="E308" s="201">
        <v>13400</v>
      </c>
      <c r="F308" s="126">
        <v>0.3000000000000001</v>
      </c>
      <c r="G308" s="242">
        <f t="shared" si="27"/>
        <v>9380</v>
      </c>
      <c r="H308" s="133" t="s">
        <v>26</v>
      </c>
      <c r="I308" s="126">
        <v>0.4</v>
      </c>
      <c r="J308" s="242">
        <f t="shared" si="28"/>
        <v>8040</v>
      </c>
      <c r="K308" s="136"/>
      <c r="L308" s="98" t="s">
        <v>228</v>
      </c>
      <c r="M308" s="90" t="e">
        <v>#N/A</v>
      </c>
      <c r="N308" s="191"/>
    </row>
    <row r="309" spans="1:14">
      <c r="A309" s="96" t="s">
        <v>32</v>
      </c>
      <c r="B309" s="96"/>
      <c r="C309" s="134" t="s">
        <v>169</v>
      </c>
      <c r="D309" s="135" t="s">
        <v>1341</v>
      </c>
      <c r="E309" s="201">
        <v>15250</v>
      </c>
      <c r="F309" s="126">
        <v>0.3</v>
      </c>
      <c r="G309" s="242">
        <f t="shared" si="27"/>
        <v>10675</v>
      </c>
      <c r="H309" s="133" t="s">
        <v>26</v>
      </c>
      <c r="I309" s="126">
        <v>0.4</v>
      </c>
      <c r="J309" s="242">
        <f t="shared" si="28"/>
        <v>9150</v>
      </c>
      <c r="K309" s="136"/>
      <c r="L309" s="98" t="s">
        <v>228</v>
      </c>
      <c r="M309" s="90" t="e">
        <v>#N/A</v>
      </c>
      <c r="N309" s="191"/>
    </row>
    <row r="310" spans="1:14">
      <c r="A310" s="96" t="s">
        <v>17</v>
      </c>
      <c r="B310" s="96"/>
      <c r="C310" s="134" t="s">
        <v>170</v>
      </c>
      <c r="D310" s="135" t="s">
        <v>1330</v>
      </c>
      <c r="E310" s="201">
        <v>11000</v>
      </c>
      <c r="F310" s="126">
        <v>0.3</v>
      </c>
      <c r="G310" s="242">
        <f t="shared" si="27"/>
        <v>7699.9999999999991</v>
      </c>
      <c r="H310" s="133" t="s">
        <v>26</v>
      </c>
      <c r="I310" s="126">
        <v>0.4</v>
      </c>
      <c r="J310" s="242">
        <f t="shared" si="28"/>
        <v>6600</v>
      </c>
      <c r="K310" s="136"/>
      <c r="L310" s="98" t="s">
        <v>228</v>
      </c>
      <c r="M310" s="90" t="e">
        <v>#N/A</v>
      </c>
      <c r="N310" s="191"/>
    </row>
    <row r="311" spans="1:14">
      <c r="A311" s="96" t="s">
        <v>18</v>
      </c>
      <c r="B311" s="96"/>
      <c r="C311" s="134" t="s">
        <v>171</v>
      </c>
      <c r="D311" s="135" t="s">
        <v>1331</v>
      </c>
      <c r="E311" s="201">
        <v>14800</v>
      </c>
      <c r="F311" s="126">
        <v>0.3</v>
      </c>
      <c r="G311" s="242">
        <f t="shared" si="27"/>
        <v>10360</v>
      </c>
      <c r="H311" s="133" t="s">
        <v>26</v>
      </c>
      <c r="I311" s="126">
        <v>0.4</v>
      </c>
      <c r="J311" s="242">
        <f t="shared" si="28"/>
        <v>8880</v>
      </c>
      <c r="K311" s="136"/>
      <c r="L311" s="98" t="s">
        <v>228</v>
      </c>
      <c r="M311" s="90" t="e">
        <v>#N/A</v>
      </c>
      <c r="N311" s="191"/>
    </row>
    <row r="312" spans="1:14" s="81" customFormat="1">
      <c r="A312" s="96" t="s">
        <v>19</v>
      </c>
      <c r="B312" s="96"/>
      <c r="C312" s="134" t="s">
        <v>172</v>
      </c>
      <c r="D312" s="135" t="s">
        <v>1332</v>
      </c>
      <c r="E312" s="201">
        <v>19250</v>
      </c>
      <c r="F312" s="126">
        <v>0.3</v>
      </c>
      <c r="G312" s="242">
        <f t="shared" si="27"/>
        <v>13475</v>
      </c>
      <c r="H312" s="133" t="s">
        <v>26</v>
      </c>
      <c r="I312" s="126">
        <v>0.4</v>
      </c>
      <c r="J312" s="242">
        <f t="shared" si="28"/>
        <v>11550</v>
      </c>
      <c r="K312" s="136"/>
      <c r="L312" s="98" t="s">
        <v>228</v>
      </c>
      <c r="M312" s="90" t="e">
        <v>#N/A</v>
      </c>
      <c r="N312" s="191"/>
    </row>
    <row r="313" spans="1:14" s="82" customFormat="1" ht="21">
      <c r="A313" s="140"/>
      <c r="B313" s="140"/>
      <c r="C313" s="141" t="s">
        <v>1197</v>
      </c>
      <c r="D313" s="135"/>
      <c r="E313" s="201">
        <v>0</v>
      </c>
      <c r="F313" s="143"/>
      <c r="G313" s="162"/>
      <c r="H313" s="144"/>
      <c r="I313" s="143"/>
      <c r="J313" s="162"/>
      <c r="K313" s="145"/>
      <c r="L313" s="146"/>
      <c r="M313" s="166" t="e">
        <v>#N/A</v>
      </c>
      <c r="N313" s="191"/>
    </row>
    <row r="314" spans="1:14">
      <c r="A314" s="96">
        <v>4610011871085</v>
      </c>
      <c r="B314" s="96" t="s">
        <v>767</v>
      </c>
      <c r="C314" s="134" t="s">
        <v>430</v>
      </c>
      <c r="D314" s="135" t="s">
        <v>1342</v>
      </c>
      <c r="E314" s="201">
        <v>8100</v>
      </c>
      <c r="F314" s="126">
        <v>0.2</v>
      </c>
      <c r="G314" s="242">
        <f t="shared" ref="G314:G333" si="29">E314*(100%-F314)</f>
        <v>6480</v>
      </c>
      <c r="H314" s="133" t="s">
        <v>30</v>
      </c>
      <c r="I314" s="126">
        <v>0.3</v>
      </c>
      <c r="J314" s="242">
        <f t="shared" ref="J314:J326" si="30">E314*(100%-I314)</f>
        <v>5670</v>
      </c>
      <c r="K314" s="136" t="str">
        <f>HYPERLINK(Таблица2[[#This Row],[Столбец11]],"Ссылка на сайт")</f>
        <v>Ссылка на сайт</v>
      </c>
      <c r="L314" s="98" t="s">
        <v>228</v>
      </c>
      <c r="M314" s="90" t="s">
        <v>1113</v>
      </c>
      <c r="N314" s="191"/>
    </row>
    <row r="315" spans="1:14">
      <c r="A315" s="96"/>
      <c r="B315" s="96" t="s">
        <v>768</v>
      </c>
      <c r="C315" s="134" t="s">
        <v>431</v>
      </c>
      <c r="D315" s="135"/>
      <c r="E315" s="201">
        <v>10800</v>
      </c>
      <c r="F315" s="126">
        <v>0.2</v>
      </c>
      <c r="G315" s="242">
        <f t="shared" si="29"/>
        <v>8640</v>
      </c>
      <c r="H315" s="133" t="s">
        <v>30</v>
      </c>
      <c r="I315" s="126">
        <v>0.3</v>
      </c>
      <c r="J315" s="242">
        <f t="shared" si="30"/>
        <v>7559.9999999999991</v>
      </c>
      <c r="K315" s="136"/>
      <c r="L315" s="98" t="s">
        <v>228</v>
      </c>
      <c r="M315" s="90" t="e">
        <v>#N/A</v>
      </c>
      <c r="N315" s="191"/>
    </row>
    <row r="316" spans="1:14">
      <c r="A316" s="96">
        <v>4610011871092</v>
      </c>
      <c r="B316" s="95" t="s">
        <v>769</v>
      </c>
      <c r="C316" s="134" t="s">
        <v>432</v>
      </c>
      <c r="D316" s="135" t="s">
        <v>1343</v>
      </c>
      <c r="E316" s="201">
        <v>8000</v>
      </c>
      <c r="F316" s="126">
        <v>0.2</v>
      </c>
      <c r="G316" s="242">
        <f t="shared" si="29"/>
        <v>6400</v>
      </c>
      <c r="H316" s="133" t="s">
        <v>30</v>
      </c>
      <c r="I316" s="126">
        <v>0.3</v>
      </c>
      <c r="J316" s="242">
        <f t="shared" si="30"/>
        <v>5600</v>
      </c>
      <c r="K316" s="136" t="str">
        <f>HYPERLINK(Таблица2[[#This Row],[Столбец11]],"Ссылка на сайт")</f>
        <v>Ссылка на сайт</v>
      </c>
      <c r="L316" s="98" t="s">
        <v>228</v>
      </c>
      <c r="M316" s="90" t="s">
        <v>1114</v>
      </c>
      <c r="N316" s="191"/>
    </row>
    <row r="317" spans="1:14">
      <c r="A317" s="96">
        <v>775151</v>
      </c>
      <c r="B317" s="95" t="s">
        <v>770</v>
      </c>
      <c r="C317" s="134" t="s">
        <v>433</v>
      </c>
      <c r="D317" s="135" t="s">
        <v>1344</v>
      </c>
      <c r="E317" s="201">
        <v>7500</v>
      </c>
      <c r="F317" s="126">
        <v>0.2</v>
      </c>
      <c r="G317" s="242">
        <f t="shared" si="29"/>
        <v>6000</v>
      </c>
      <c r="H317" s="133" t="s">
        <v>30</v>
      </c>
      <c r="I317" s="126">
        <v>0.3000000000000001</v>
      </c>
      <c r="J317" s="242">
        <f t="shared" si="30"/>
        <v>5250</v>
      </c>
      <c r="K317" s="136" t="str">
        <f>HYPERLINK(Таблица2[[#This Row],[Столбец11]],"Ссылка на сайт")</f>
        <v>Ссылка на сайт</v>
      </c>
      <c r="L317" s="98" t="s">
        <v>228</v>
      </c>
      <c r="M317" s="90" t="s">
        <v>1115</v>
      </c>
      <c r="N317" s="191"/>
    </row>
    <row r="318" spans="1:14">
      <c r="A318" s="96">
        <v>776981</v>
      </c>
      <c r="B318" s="95" t="s">
        <v>771</v>
      </c>
      <c r="C318" s="134" t="s">
        <v>434</v>
      </c>
      <c r="D318" s="135" t="s">
        <v>1344</v>
      </c>
      <c r="E318" s="201">
        <v>6800</v>
      </c>
      <c r="F318" s="126">
        <v>0.2</v>
      </c>
      <c r="G318" s="242">
        <f t="shared" si="29"/>
        <v>5440</v>
      </c>
      <c r="H318" s="133" t="s">
        <v>30</v>
      </c>
      <c r="I318" s="126">
        <v>0.3000000000000001</v>
      </c>
      <c r="J318" s="242">
        <f t="shared" si="30"/>
        <v>4760</v>
      </c>
      <c r="K318" s="136" t="str">
        <f>HYPERLINK(Таблица2[[#This Row],[Столбец11]],"Ссылка на сайт")</f>
        <v>Ссылка на сайт</v>
      </c>
      <c r="L318" s="98" t="s">
        <v>228</v>
      </c>
      <c r="M318" s="90" t="s">
        <v>1116</v>
      </c>
      <c r="N318" s="191"/>
    </row>
    <row r="319" spans="1:14">
      <c r="A319" s="96">
        <v>4610011871108</v>
      </c>
      <c r="B319" s="95" t="s">
        <v>772</v>
      </c>
      <c r="C319" s="134" t="s">
        <v>435</v>
      </c>
      <c r="D319" s="135" t="s">
        <v>1345</v>
      </c>
      <c r="E319" s="201">
        <v>13500</v>
      </c>
      <c r="F319" s="126">
        <v>0.2</v>
      </c>
      <c r="G319" s="242">
        <f t="shared" si="29"/>
        <v>10800</v>
      </c>
      <c r="H319" s="133" t="s">
        <v>30</v>
      </c>
      <c r="I319" s="126">
        <v>0.3000000000000001</v>
      </c>
      <c r="J319" s="242">
        <f t="shared" si="30"/>
        <v>9450</v>
      </c>
      <c r="K319" s="136" t="str">
        <f>HYPERLINK(Таблица2[[#This Row],[Столбец11]],"Ссылка на сайт")</f>
        <v>Ссылка на сайт</v>
      </c>
      <c r="L319" s="98" t="s">
        <v>228</v>
      </c>
      <c r="M319" s="90" t="s">
        <v>1117</v>
      </c>
      <c r="N319" s="191"/>
    </row>
    <row r="320" spans="1:14">
      <c r="A320" s="96"/>
      <c r="B320" s="96" t="s">
        <v>773</v>
      </c>
      <c r="C320" s="134" t="s">
        <v>436</v>
      </c>
      <c r="D320" s="135"/>
      <c r="E320" s="201">
        <v>37500</v>
      </c>
      <c r="F320" s="126">
        <v>0.15</v>
      </c>
      <c r="G320" s="242">
        <f t="shared" si="29"/>
        <v>31875</v>
      </c>
      <c r="H320" s="133"/>
      <c r="I320" s="126">
        <v>0.15</v>
      </c>
      <c r="J320" s="242">
        <f t="shared" si="30"/>
        <v>31875</v>
      </c>
      <c r="K320" s="136"/>
      <c r="L320" s="98" t="s">
        <v>228</v>
      </c>
      <c r="M320" s="90" t="e">
        <v>#N/A</v>
      </c>
      <c r="N320" s="191"/>
    </row>
    <row r="321" spans="1:14">
      <c r="A321" s="96">
        <v>4610011871146</v>
      </c>
      <c r="B321" s="96" t="s">
        <v>774</v>
      </c>
      <c r="C321" s="134" t="s">
        <v>181</v>
      </c>
      <c r="D321" s="135" t="s">
        <v>1346</v>
      </c>
      <c r="E321" s="201">
        <v>9100</v>
      </c>
      <c r="F321" s="126">
        <v>0.2</v>
      </c>
      <c r="G321" s="242">
        <f t="shared" si="29"/>
        <v>7280</v>
      </c>
      <c r="H321" s="133" t="s">
        <v>25</v>
      </c>
      <c r="I321" s="126">
        <v>0.3</v>
      </c>
      <c r="J321" s="242">
        <f t="shared" si="30"/>
        <v>6370</v>
      </c>
      <c r="K321" s="136" t="str">
        <f>HYPERLINK(Таблица2[[#This Row],[Столбец11]],"Ссылка на сайт")</f>
        <v>Ссылка на сайт</v>
      </c>
      <c r="L321" s="98" t="s">
        <v>228</v>
      </c>
      <c r="M321" s="90" t="s">
        <v>1118</v>
      </c>
      <c r="N321" s="191"/>
    </row>
    <row r="322" spans="1:14">
      <c r="A322" s="96">
        <v>4610011871153</v>
      </c>
      <c r="B322" s="96" t="s">
        <v>775</v>
      </c>
      <c r="C322" s="134" t="s">
        <v>182</v>
      </c>
      <c r="D322" s="135" t="s">
        <v>1347</v>
      </c>
      <c r="E322" s="201">
        <v>11900</v>
      </c>
      <c r="F322" s="126">
        <v>0.2</v>
      </c>
      <c r="G322" s="242">
        <f t="shared" si="29"/>
        <v>9520</v>
      </c>
      <c r="H322" s="133" t="s">
        <v>25</v>
      </c>
      <c r="I322" s="126">
        <v>0.3000000000000001</v>
      </c>
      <c r="J322" s="242">
        <f t="shared" si="30"/>
        <v>8330</v>
      </c>
      <c r="K322" s="136" t="str">
        <f>HYPERLINK(Таблица2[[#This Row],[Столбец11]],"Ссылка на сайт")</f>
        <v>Ссылка на сайт</v>
      </c>
      <c r="L322" s="98" t="s">
        <v>228</v>
      </c>
      <c r="M322" s="90" t="s">
        <v>1119</v>
      </c>
      <c r="N322" s="191"/>
    </row>
    <row r="323" spans="1:14">
      <c r="A323" s="96">
        <v>4610011871344</v>
      </c>
      <c r="B323" s="96" t="s">
        <v>776</v>
      </c>
      <c r="C323" s="134" t="s">
        <v>183</v>
      </c>
      <c r="D323" s="135" t="s">
        <v>1348</v>
      </c>
      <c r="E323" s="201">
        <v>13800</v>
      </c>
      <c r="F323" s="126">
        <v>0.2</v>
      </c>
      <c r="G323" s="242">
        <f t="shared" si="29"/>
        <v>11040</v>
      </c>
      <c r="H323" s="133" t="s">
        <v>25</v>
      </c>
      <c r="I323" s="126">
        <v>0.3000000000000001</v>
      </c>
      <c r="J323" s="242">
        <f t="shared" si="30"/>
        <v>9660</v>
      </c>
      <c r="K323" s="136" t="str">
        <f>HYPERLINK(Таблица2[[#This Row],[Столбец11]],"Ссылка на сайт")</f>
        <v>Ссылка на сайт</v>
      </c>
      <c r="L323" s="98" t="s">
        <v>228</v>
      </c>
      <c r="M323" s="90" t="s">
        <v>1120</v>
      </c>
      <c r="N323" s="191"/>
    </row>
    <row r="324" spans="1:14">
      <c r="A324" s="96" t="s">
        <v>21</v>
      </c>
      <c r="B324" s="96"/>
      <c r="C324" s="134" t="s">
        <v>184</v>
      </c>
      <c r="D324" s="135" t="s">
        <v>1346</v>
      </c>
      <c r="E324" s="201">
        <v>9100</v>
      </c>
      <c r="F324" s="126">
        <v>0.3</v>
      </c>
      <c r="G324" s="242">
        <f t="shared" si="29"/>
        <v>6370</v>
      </c>
      <c r="H324" s="133" t="s">
        <v>26</v>
      </c>
      <c r="I324" s="126">
        <v>0.3</v>
      </c>
      <c r="J324" s="242">
        <f t="shared" si="30"/>
        <v>6370</v>
      </c>
      <c r="K324" s="136"/>
      <c r="L324" s="98" t="s">
        <v>228</v>
      </c>
      <c r="M324" s="90" t="e">
        <v>#N/A</v>
      </c>
      <c r="N324" s="191"/>
    </row>
    <row r="325" spans="1:14">
      <c r="A325" s="96">
        <v>775144</v>
      </c>
      <c r="B325" s="96" t="s">
        <v>777</v>
      </c>
      <c r="C325" s="134" t="s">
        <v>185</v>
      </c>
      <c r="D325" s="135"/>
      <c r="E325" s="201">
        <v>60000</v>
      </c>
      <c r="F325" s="126">
        <v>0.2</v>
      </c>
      <c r="G325" s="242">
        <f t="shared" si="29"/>
        <v>48000</v>
      </c>
      <c r="H325" s="133" t="s">
        <v>26</v>
      </c>
      <c r="I325" s="126">
        <v>0.2</v>
      </c>
      <c r="J325" s="242">
        <f t="shared" si="30"/>
        <v>48000</v>
      </c>
      <c r="K325" s="136" t="str">
        <f>HYPERLINK(Таблица2[[#This Row],[Столбец11]],"Ссылка на сайт")</f>
        <v>Ссылка на сайт</v>
      </c>
      <c r="L325" s="98" t="s">
        <v>228</v>
      </c>
      <c r="M325" s="90" t="s">
        <v>1121</v>
      </c>
      <c r="N325" s="191"/>
    </row>
    <row r="326" spans="1:14">
      <c r="A326" s="96"/>
      <c r="B326" s="96" t="s">
        <v>778</v>
      </c>
      <c r="C326" s="134" t="s">
        <v>437</v>
      </c>
      <c r="D326" s="135"/>
      <c r="E326" s="201">
        <v>37500</v>
      </c>
      <c r="F326" s="126">
        <v>0.2</v>
      </c>
      <c r="G326" s="242">
        <f t="shared" si="29"/>
        <v>30000</v>
      </c>
      <c r="H326" s="133" t="s">
        <v>26</v>
      </c>
      <c r="I326" s="126">
        <v>0.2</v>
      </c>
      <c r="J326" s="242">
        <f t="shared" si="30"/>
        <v>30000</v>
      </c>
      <c r="K326" s="136"/>
      <c r="L326" s="98" t="s">
        <v>228</v>
      </c>
      <c r="M326" s="90" t="e">
        <v>#N/A</v>
      </c>
      <c r="N326" s="191"/>
    </row>
    <row r="327" spans="1:14">
      <c r="A327" s="96"/>
      <c r="B327" s="96" t="s">
        <v>779</v>
      </c>
      <c r="C327" s="134" t="s">
        <v>438</v>
      </c>
      <c r="D327" s="135"/>
      <c r="E327" s="201">
        <v>69000</v>
      </c>
      <c r="F327" s="126">
        <v>0</v>
      </c>
      <c r="G327" s="242">
        <f t="shared" si="29"/>
        <v>69000</v>
      </c>
      <c r="H327" s="133" t="s">
        <v>26</v>
      </c>
      <c r="I327" s="126">
        <v>0</v>
      </c>
      <c r="J327" s="245"/>
      <c r="K327" s="136"/>
      <c r="L327" s="98" t="s">
        <v>228</v>
      </c>
      <c r="M327" s="90" t="e">
        <v>#N/A</v>
      </c>
      <c r="N327" s="191"/>
    </row>
    <row r="328" spans="1:14">
      <c r="A328" s="96">
        <v>4610011871160</v>
      </c>
      <c r="B328" s="96" t="s">
        <v>780</v>
      </c>
      <c r="C328" s="134" t="s">
        <v>186</v>
      </c>
      <c r="D328" s="135" t="s">
        <v>1346</v>
      </c>
      <c r="E328" s="201">
        <v>24500</v>
      </c>
      <c r="F328" s="126">
        <v>0.2</v>
      </c>
      <c r="G328" s="242">
        <f t="shared" si="29"/>
        <v>19600</v>
      </c>
      <c r="H328" s="133" t="s">
        <v>27</v>
      </c>
      <c r="I328" s="126">
        <v>0.3</v>
      </c>
      <c r="J328" s="242">
        <f t="shared" ref="J328:J333" si="31">E328*(100%-I328)</f>
        <v>17150</v>
      </c>
      <c r="K328" s="136" t="str">
        <f>HYPERLINK(Таблица2[[#This Row],[Столбец11]],"Ссылка на сайт")</f>
        <v>Ссылка на сайт</v>
      </c>
      <c r="L328" s="98" t="s">
        <v>228</v>
      </c>
      <c r="M328" s="90" t="s">
        <v>1122</v>
      </c>
      <c r="N328" s="191"/>
    </row>
    <row r="329" spans="1:14">
      <c r="A329" s="96">
        <v>4610011873454</v>
      </c>
      <c r="B329" s="96" t="s">
        <v>781</v>
      </c>
      <c r="C329" s="134" t="s">
        <v>187</v>
      </c>
      <c r="D329" s="135" t="s">
        <v>1346</v>
      </c>
      <c r="E329" s="201">
        <v>22500</v>
      </c>
      <c r="F329" s="126">
        <v>0.2</v>
      </c>
      <c r="G329" s="242">
        <f t="shared" si="29"/>
        <v>18000</v>
      </c>
      <c r="H329" s="133" t="s">
        <v>27</v>
      </c>
      <c r="I329" s="126">
        <v>0.3</v>
      </c>
      <c r="J329" s="242">
        <f t="shared" si="31"/>
        <v>15749.999999999998</v>
      </c>
      <c r="K329" s="136"/>
      <c r="L329" s="98" t="s">
        <v>228</v>
      </c>
      <c r="M329" s="90" t="e">
        <v>#N/A</v>
      </c>
      <c r="N329" s="191"/>
    </row>
    <row r="330" spans="1:14">
      <c r="A330" s="96">
        <v>4610011871177</v>
      </c>
      <c r="B330" s="96" t="s">
        <v>782</v>
      </c>
      <c r="C330" s="134" t="s">
        <v>188</v>
      </c>
      <c r="D330" s="135" t="s">
        <v>1346</v>
      </c>
      <c r="E330" s="201">
        <v>33750</v>
      </c>
      <c r="F330" s="126">
        <v>0.2</v>
      </c>
      <c r="G330" s="242">
        <f t="shared" si="29"/>
        <v>27000</v>
      </c>
      <c r="H330" s="133" t="s">
        <v>27</v>
      </c>
      <c r="I330" s="126">
        <v>0.3</v>
      </c>
      <c r="J330" s="242">
        <f t="shared" si="31"/>
        <v>23625</v>
      </c>
      <c r="K330" s="136" t="str">
        <f>HYPERLINK(Таблица2[[#This Row],[Столбец11]],"Ссылка на сайт")</f>
        <v>Ссылка на сайт</v>
      </c>
      <c r="L330" s="98" t="s">
        <v>228</v>
      </c>
      <c r="M330" s="90" t="s">
        <v>1123</v>
      </c>
      <c r="N330" s="191"/>
    </row>
    <row r="331" spans="1:14">
      <c r="A331" s="96">
        <v>4610011871184</v>
      </c>
      <c r="B331" s="96" t="s">
        <v>783</v>
      </c>
      <c r="C331" s="134" t="s">
        <v>189</v>
      </c>
      <c r="D331" s="135" t="s">
        <v>1349</v>
      </c>
      <c r="E331" s="201">
        <v>2050</v>
      </c>
      <c r="F331" s="126">
        <v>0.27300000000000002</v>
      </c>
      <c r="G331" s="242">
        <f t="shared" si="29"/>
        <v>1490.35</v>
      </c>
      <c r="H331" s="133" t="s">
        <v>29</v>
      </c>
      <c r="I331" s="126">
        <v>0.39393939393939392</v>
      </c>
      <c r="J331" s="242">
        <f t="shared" si="31"/>
        <v>1242.4242424242425</v>
      </c>
      <c r="K331" s="136" t="str">
        <f>HYPERLINK(Таблица2[[#This Row],[Столбец11]],"Ссылка на сайт")</f>
        <v>Ссылка на сайт</v>
      </c>
      <c r="L331" s="98" t="s">
        <v>228</v>
      </c>
      <c r="M331" s="90" t="s">
        <v>1124</v>
      </c>
      <c r="N331" s="191"/>
    </row>
    <row r="332" spans="1:14">
      <c r="A332" s="96">
        <v>4610011871191</v>
      </c>
      <c r="B332" s="96" t="s">
        <v>784</v>
      </c>
      <c r="C332" s="134" t="s">
        <v>190</v>
      </c>
      <c r="D332" s="135" t="s">
        <v>1350</v>
      </c>
      <c r="E332" s="201">
        <v>2050</v>
      </c>
      <c r="F332" s="126">
        <v>0.27300000000000002</v>
      </c>
      <c r="G332" s="242">
        <f t="shared" si="29"/>
        <v>1490.35</v>
      </c>
      <c r="H332" s="133" t="s">
        <v>29</v>
      </c>
      <c r="I332" s="126">
        <v>0.39393939393939392</v>
      </c>
      <c r="J332" s="242">
        <f t="shared" si="31"/>
        <v>1242.4242424242425</v>
      </c>
      <c r="K332" s="136" t="str">
        <f>HYPERLINK(Таблица2[[#This Row],[Столбец11]],"Ссылка на сайт")</f>
        <v>Ссылка на сайт</v>
      </c>
      <c r="L332" s="98" t="s">
        <v>228</v>
      </c>
      <c r="M332" s="90" t="s">
        <v>1125</v>
      </c>
      <c r="N332" s="191"/>
    </row>
    <row r="333" spans="1:14" s="81" customFormat="1">
      <c r="A333" s="96">
        <v>4610011871207</v>
      </c>
      <c r="B333" s="96" t="s">
        <v>785</v>
      </c>
      <c r="C333" s="134" t="s">
        <v>191</v>
      </c>
      <c r="D333" s="135" t="s">
        <v>1351</v>
      </c>
      <c r="E333" s="201">
        <v>2050</v>
      </c>
      <c r="F333" s="126">
        <v>0.27300000000000002</v>
      </c>
      <c r="G333" s="242">
        <f t="shared" si="29"/>
        <v>1490.35</v>
      </c>
      <c r="H333" s="133" t="s">
        <v>29</v>
      </c>
      <c r="I333" s="126">
        <v>0.39393939393939392</v>
      </c>
      <c r="J333" s="242">
        <f t="shared" si="31"/>
        <v>1242.4242424242425</v>
      </c>
      <c r="K333" s="136" t="str">
        <f>HYPERLINK(Таблица2[[#This Row],[Столбец11]],"Ссылка на сайт")</f>
        <v>Ссылка на сайт</v>
      </c>
      <c r="L333" s="98" t="s">
        <v>228</v>
      </c>
      <c r="M333" s="90" t="s">
        <v>1126</v>
      </c>
      <c r="N333" s="191"/>
    </row>
    <row r="334" spans="1:14" s="82" customFormat="1" ht="21">
      <c r="A334" s="140"/>
      <c r="B334" s="140"/>
      <c r="C334" s="141" t="s">
        <v>1198</v>
      </c>
      <c r="D334" s="135"/>
      <c r="E334" s="201">
        <v>0</v>
      </c>
      <c r="F334" s="143"/>
      <c r="G334" s="162"/>
      <c r="H334" s="144"/>
      <c r="I334" s="143"/>
      <c r="J334" s="162"/>
      <c r="K334" s="145"/>
      <c r="L334" s="146"/>
      <c r="M334" s="166" t="e">
        <v>#N/A</v>
      </c>
      <c r="N334" s="191"/>
    </row>
    <row r="335" spans="1:14">
      <c r="A335" s="96">
        <v>778329</v>
      </c>
      <c r="B335" s="96"/>
      <c r="C335" s="134" t="s">
        <v>457</v>
      </c>
      <c r="D335" s="135"/>
      <c r="E335" s="201">
        <v>600</v>
      </c>
      <c r="F335" s="126">
        <v>0.2</v>
      </c>
      <c r="G335" s="242">
        <f t="shared" ref="G335:G354" si="32">E335*(100%-F335)</f>
        <v>480</v>
      </c>
      <c r="H335" s="133" t="s">
        <v>25</v>
      </c>
      <c r="I335" s="126">
        <v>0.3</v>
      </c>
      <c r="J335" s="242">
        <f t="shared" ref="J335:J354" si="33">E335*(100%-I335)</f>
        <v>420</v>
      </c>
      <c r="K335" s="136" t="str">
        <f>HYPERLINK(Таблица2[[#This Row],[Столбец11]],"Ссылка на сайт")</f>
        <v>Ссылка на сайт</v>
      </c>
      <c r="L335" s="98" t="s">
        <v>228</v>
      </c>
      <c r="M335" s="90" t="s">
        <v>1127</v>
      </c>
      <c r="N335" s="191"/>
    </row>
    <row r="336" spans="1:14">
      <c r="A336" s="96">
        <v>778046</v>
      </c>
      <c r="B336" s="96" t="s">
        <v>737</v>
      </c>
      <c r="C336" s="134" t="s">
        <v>1352</v>
      </c>
      <c r="D336" s="135" t="s">
        <v>1353</v>
      </c>
      <c r="E336" s="201">
        <v>1000</v>
      </c>
      <c r="F336" s="126">
        <v>0.2</v>
      </c>
      <c r="G336" s="242">
        <f t="shared" si="32"/>
        <v>800</v>
      </c>
      <c r="H336" s="133" t="s">
        <v>25</v>
      </c>
      <c r="I336" s="126">
        <v>0.3</v>
      </c>
      <c r="J336" s="242">
        <f t="shared" si="33"/>
        <v>700</v>
      </c>
      <c r="K336" s="136" t="str">
        <f>HYPERLINK(Таблица2[[#This Row],[Столбец11]],"Ссылка на сайт")</f>
        <v>Ссылка на сайт</v>
      </c>
      <c r="L336" s="98" t="s">
        <v>228</v>
      </c>
      <c r="M336" s="90" t="s">
        <v>1128</v>
      </c>
      <c r="N336" s="191"/>
    </row>
    <row r="337" spans="1:14">
      <c r="A337" s="96">
        <v>778039</v>
      </c>
      <c r="B337" s="96" t="s">
        <v>738</v>
      </c>
      <c r="C337" s="134" t="s">
        <v>902</v>
      </c>
      <c r="D337" s="135" t="s">
        <v>1354</v>
      </c>
      <c r="E337" s="201">
        <v>3450</v>
      </c>
      <c r="F337" s="126">
        <v>0.2</v>
      </c>
      <c r="G337" s="242">
        <f t="shared" si="32"/>
        <v>2760</v>
      </c>
      <c r="H337" s="133" t="s">
        <v>25</v>
      </c>
      <c r="I337" s="126">
        <v>0.3</v>
      </c>
      <c r="J337" s="242">
        <f t="shared" si="33"/>
        <v>2415</v>
      </c>
      <c r="K337" s="136" t="str">
        <f>HYPERLINK(Таблица2[[#This Row],[Столбец11]],"Ссылка на сайт")</f>
        <v>Ссылка на сайт</v>
      </c>
      <c r="L337" s="98" t="s">
        <v>228</v>
      </c>
      <c r="M337" s="90" t="s">
        <v>1129</v>
      </c>
      <c r="N337" s="191"/>
    </row>
    <row r="338" spans="1:14">
      <c r="A338" s="96">
        <v>4610011873386</v>
      </c>
      <c r="B338" s="96"/>
      <c r="C338" s="134" t="s">
        <v>153</v>
      </c>
      <c r="D338" s="135" t="s">
        <v>1355</v>
      </c>
      <c r="E338" s="201">
        <v>6150</v>
      </c>
      <c r="F338" s="126">
        <v>0.2</v>
      </c>
      <c r="G338" s="242">
        <f t="shared" si="32"/>
        <v>4920</v>
      </c>
      <c r="H338" s="133" t="s">
        <v>30</v>
      </c>
      <c r="I338" s="126">
        <v>0.3</v>
      </c>
      <c r="J338" s="242">
        <f t="shared" si="33"/>
        <v>4305</v>
      </c>
      <c r="K338" s="136" t="str">
        <f>HYPERLINK(Таблица2[[#This Row],[Столбец11]],"Ссылка на сайт")</f>
        <v>Ссылка на сайт</v>
      </c>
      <c r="L338" s="98" t="s">
        <v>228</v>
      </c>
      <c r="M338" s="90" t="s">
        <v>1130</v>
      </c>
      <c r="N338" s="191"/>
    </row>
    <row r="339" spans="1:14">
      <c r="A339" s="96">
        <v>778077</v>
      </c>
      <c r="B339" s="96" t="s">
        <v>754</v>
      </c>
      <c r="C339" s="134" t="s">
        <v>842</v>
      </c>
      <c r="D339" s="135" t="s">
        <v>1355</v>
      </c>
      <c r="E339" s="201">
        <v>2800</v>
      </c>
      <c r="F339" s="126">
        <v>0.2</v>
      </c>
      <c r="G339" s="242">
        <f t="shared" si="32"/>
        <v>2240</v>
      </c>
      <c r="H339" s="133" t="s">
        <v>30</v>
      </c>
      <c r="I339" s="126">
        <v>0.3</v>
      </c>
      <c r="J339" s="242">
        <f t="shared" si="33"/>
        <v>1959.9999999999998</v>
      </c>
      <c r="K339" s="136" t="str">
        <f>HYPERLINK(Таблица2[[#This Row],[Столбец11]],"Ссылка на сайт")</f>
        <v>Ссылка на сайт</v>
      </c>
      <c r="L339" s="98" t="s">
        <v>228</v>
      </c>
      <c r="M339" s="90" t="s">
        <v>1131</v>
      </c>
      <c r="N339" s="191"/>
    </row>
    <row r="340" spans="1:14">
      <c r="A340" s="96">
        <v>778084</v>
      </c>
      <c r="B340" s="96" t="s">
        <v>755</v>
      </c>
      <c r="C340" s="134" t="s">
        <v>423</v>
      </c>
      <c r="D340" s="135" t="s">
        <v>1355</v>
      </c>
      <c r="E340" s="201">
        <v>3200</v>
      </c>
      <c r="F340" s="126">
        <v>0.2</v>
      </c>
      <c r="G340" s="242">
        <f t="shared" si="32"/>
        <v>2560</v>
      </c>
      <c r="H340" s="133" t="s">
        <v>30</v>
      </c>
      <c r="I340" s="126">
        <v>0.3</v>
      </c>
      <c r="J340" s="242">
        <f t="shared" si="33"/>
        <v>2240</v>
      </c>
      <c r="K340" s="136" t="str">
        <f>HYPERLINK(Таблица2[[#This Row],[Столбец11]],"Ссылка на сайт")</f>
        <v>Ссылка на сайт</v>
      </c>
      <c r="L340" s="98" t="s">
        <v>228</v>
      </c>
      <c r="M340" s="90" t="s">
        <v>1132</v>
      </c>
      <c r="N340" s="191"/>
    </row>
    <row r="341" spans="1:14">
      <c r="A341" s="96">
        <v>778091</v>
      </c>
      <c r="B341" s="96" t="s">
        <v>756</v>
      </c>
      <c r="C341" s="134" t="s">
        <v>424</v>
      </c>
      <c r="D341" s="135" t="s">
        <v>1355</v>
      </c>
      <c r="E341" s="201">
        <v>3550</v>
      </c>
      <c r="F341" s="126">
        <v>0.2</v>
      </c>
      <c r="G341" s="242">
        <f t="shared" si="32"/>
        <v>2840</v>
      </c>
      <c r="H341" s="133" t="s">
        <v>30</v>
      </c>
      <c r="I341" s="126">
        <v>0.3000000000000001</v>
      </c>
      <c r="J341" s="242">
        <f t="shared" si="33"/>
        <v>2485</v>
      </c>
      <c r="K341" s="136" t="str">
        <f>HYPERLINK(Таблица2[[#This Row],[Столбец11]],"Ссылка на сайт")</f>
        <v>Ссылка на сайт</v>
      </c>
      <c r="L341" s="98" t="s">
        <v>228</v>
      </c>
      <c r="M341" s="90" t="s">
        <v>1133</v>
      </c>
      <c r="N341" s="191"/>
    </row>
    <row r="342" spans="1:14">
      <c r="A342" s="96">
        <v>778107</v>
      </c>
      <c r="B342" s="96" t="s">
        <v>757</v>
      </c>
      <c r="C342" s="134" t="s">
        <v>425</v>
      </c>
      <c r="D342" s="135" t="s">
        <v>1355</v>
      </c>
      <c r="E342" s="201">
        <v>4400</v>
      </c>
      <c r="F342" s="126">
        <v>0.2</v>
      </c>
      <c r="G342" s="242">
        <f t="shared" si="32"/>
        <v>3520</v>
      </c>
      <c r="H342" s="133" t="s">
        <v>30</v>
      </c>
      <c r="I342" s="126">
        <v>0.3</v>
      </c>
      <c r="J342" s="242">
        <f t="shared" si="33"/>
        <v>3080</v>
      </c>
      <c r="K342" s="136" t="str">
        <f>HYPERLINK(Таблица2[[#This Row],[Столбец11]],"Ссылка на сайт")</f>
        <v>Ссылка на сайт</v>
      </c>
      <c r="L342" s="98" t="s">
        <v>228</v>
      </c>
      <c r="M342" s="90" t="s">
        <v>1134</v>
      </c>
      <c r="N342" s="191"/>
    </row>
    <row r="343" spans="1:14">
      <c r="A343" s="96">
        <v>778114</v>
      </c>
      <c r="B343" s="96" t="s">
        <v>758</v>
      </c>
      <c r="C343" s="134" t="s">
        <v>458</v>
      </c>
      <c r="D343" s="135"/>
      <c r="E343" s="201">
        <v>650</v>
      </c>
      <c r="F343" s="126">
        <v>0.2</v>
      </c>
      <c r="G343" s="242">
        <f t="shared" si="32"/>
        <v>520</v>
      </c>
      <c r="H343" s="133" t="s">
        <v>30</v>
      </c>
      <c r="I343" s="126">
        <v>0.3</v>
      </c>
      <c r="J343" s="242">
        <f t="shared" si="33"/>
        <v>454.99999999999994</v>
      </c>
      <c r="K343" s="136" t="str">
        <f>HYPERLINK(Таблица2[[#This Row],[Столбец11]],"Ссылка на сайт")</f>
        <v>Ссылка на сайт</v>
      </c>
      <c r="L343" s="98" t="s">
        <v>228</v>
      </c>
      <c r="M343" s="90" t="s">
        <v>1135</v>
      </c>
      <c r="N343" s="191"/>
    </row>
    <row r="344" spans="1:14">
      <c r="A344" s="96">
        <v>4610011873133</v>
      </c>
      <c r="B344" s="96" t="s">
        <v>786</v>
      </c>
      <c r="C344" s="134" t="s">
        <v>142</v>
      </c>
      <c r="D344" s="135" t="s">
        <v>1356</v>
      </c>
      <c r="E344" s="201">
        <v>690</v>
      </c>
      <c r="F344" s="126">
        <v>0.25</v>
      </c>
      <c r="G344" s="242">
        <f t="shared" si="32"/>
        <v>517.5</v>
      </c>
      <c r="H344" s="133" t="s">
        <v>26</v>
      </c>
      <c r="I344" s="126">
        <v>0.25</v>
      </c>
      <c r="J344" s="242">
        <f t="shared" si="33"/>
        <v>517.5</v>
      </c>
      <c r="K344" s="136" t="str">
        <f>HYPERLINK(Таблица2[[#This Row],[Столбец11]],"Ссылка на сайт")</f>
        <v>Ссылка на сайт</v>
      </c>
      <c r="L344" s="98" t="s">
        <v>228</v>
      </c>
      <c r="M344" s="90" t="s">
        <v>1136</v>
      </c>
      <c r="N344" s="191"/>
    </row>
    <row r="345" spans="1:14">
      <c r="A345" s="96">
        <v>4610011873140</v>
      </c>
      <c r="B345" s="96" t="s">
        <v>787</v>
      </c>
      <c r="C345" s="134" t="s">
        <v>143</v>
      </c>
      <c r="D345" s="135" t="s">
        <v>1357</v>
      </c>
      <c r="E345" s="201">
        <v>690</v>
      </c>
      <c r="F345" s="126">
        <v>0.25</v>
      </c>
      <c r="G345" s="242">
        <f t="shared" si="32"/>
        <v>517.5</v>
      </c>
      <c r="H345" s="133" t="s">
        <v>26</v>
      </c>
      <c r="I345" s="126">
        <v>0.25</v>
      </c>
      <c r="J345" s="242">
        <f t="shared" si="33"/>
        <v>517.5</v>
      </c>
      <c r="K345" s="136" t="str">
        <f>HYPERLINK(Таблица2[[#This Row],[Столбец11]],"Ссылка на сайт")</f>
        <v>Ссылка на сайт</v>
      </c>
      <c r="L345" s="98" t="s">
        <v>228</v>
      </c>
      <c r="M345" s="90" t="s">
        <v>1137</v>
      </c>
      <c r="N345" s="191"/>
    </row>
    <row r="346" spans="1:14">
      <c r="A346" s="96">
        <v>4610011873157</v>
      </c>
      <c r="B346" s="178" t="s">
        <v>789</v>
      </c>
      <c r="C346" s="134" t="s">
        <v>788</v>
      </c>
      <c r="D346" s="135" t="s">
        <v>1358</v>
      </c>
      <c r="E346" s="201">
        <v>690</v>
      </c>
      <c r="F346" s="126">
        <v>0.25</v>
      </c>
      <c r="G346" s="242">
        <f t="shared" si="32"/>
        <v>517.5</v>
      </c>
      <c r="H346" s="133" t="s">
        <v>26</v>
      </c>
      <c r="I346" s="126">
        <v>0.25</v>
      </c>
      <c r="J346" s="242">
        <f t="shared" si="33"/>
        <v>517.5</v>
      </c>
      <c r="K346" s="136" t="str">
        <f>HYPERLINK(Таблица2[[#This Row],[Столбец11]],"Ссылка на сайт")</f>
        <v>Ссылка на сайт</v>
      </c>
      <c r="L346" s="98" t="s">
        <v>228</v>
      </c>
      <c r="M346" s="90" t="s">
        <v>1138</v>
      </c>
      <c r="N346" s="191"/>
    </row>
    <row r="347" spans="1:14">
      <c r="A347" s="96">
        <v>4610011873164</v>
      </c>
      <c r="B347" s="178" t="s">
        <v>790</v>
      </c>
      <c r="C347" s="134" t="s">
        <v>144</v>
      </c>
      <c r="D347" s="135" t="s">
        <v>1359</v>
      </c>
      <c r="E347" s="201">
        <v>690</v>
      </c>
      <c r="F347" s="126">
        <v>0.25</v>
      </c>
      <c r="G347" s="242">
        <f t="shared" si="32"/>
        <v>517.5</v>
      </c>
      <c r="H347" s="133" t="s">
        <v>26</v>
      </c>
      <c r="I347" s="126">
        <v>0.25</v>
      </c>
      <c r="J347" s="242">
        <f t="shared" si="33"/>
        <v>517.5</v>
      </c>
      <c r="K347" s="136" t="str">
        <f>HYPERLINK(Таблица2[[#This Row],[Столбец11]],"Ссылка на сайт")</f>
        <v>Ссылка на сайт</v>
      </c>
      <c r="L347" s="98" t="s">
        <v>228</v>
      </c>
      <c r="M347" s="90" t="s">
        <v>1139</v>
      </c>
      <c r="N347" s="191"/>
    </row>
    <row r="348" spans="1:14">
      <c r="A348" s="96">
        <v>774642</v>
      </c>
      <c r="B348" s="96" t="s">
        <v>791</v>
      </c>
      <c r="C348" s="134" t="s">
        <v>150</v>
      </c>
      <c r="D348" s="135" t="s">
        <v>1360</v>
      </c>
      <c r="E348" s="201">
        <v>1850</v>
      </c>
      <c r="F348" s="126">
        <v>0.29729729729729731</v>
      </c>
      <c r="G348" s="242">
        <f t="shared" si="32"/>
        <v>1299.9999999999998</v>
      </c>
      <c r="H348" s="133" t="s">
        <v>22</v>
      </c>
      <c r="I348" s="126">
        <v>0.3851351351351352</v>
      </c>
      <c r="J348" s="242">
        <f t="shared" si="33"/>
        <v>1137.4999999999998</v>
      </c>
      <c r="K348" s="136" t="str">
        <f>HYPERLINK(Таблица2[[#This Row],[Столбец11]],"Ссылка на сайт")</f>
        <v>Ссылка на сайт</v>
      </c>
      <c r="L348" s="98" t="s">
        <v>228</v>
      </c>
      <c r="M348" s="90" t="s">
        <v>1140</v>
      </c>
      <c r="N348" s="191"/>
    </row>
    <row r="349" spans="1:14">
      <c r="A349" s="96">
        <v>775120</v>
      </c>
      <c r="B349" s="96" t="s">
        <v>792</v>
      </c>
      <c r="C349" s="134" t="s">
        <v>151</v>
      </c>
      <c r="D349" s="135" t="s">
        <v>1361</v>
      </c>
      <c r="E349" s="201">
        <v>1000</v>
      </c>
      <c r="F349" s="126">
        <v>0.2</v>
      </c>
      <c r="G349" s="242">
        <f t="shared" si="32"/>
        <v>800</v>
      </c>
      <c r="H349" s="133" t="s">
        <v>22</v>
      </c>
      <c r="I349" s="126">
        <v>0.3</v>
      </c>
      <c r="J349" s="242">
        <f t="shared" si="33"/>
        <v>700</v>
      </c>
      <c r="K349" s="136" t="str">
        <f>HYPERLINK(Таблица2[[#This Row],[Столбец11]],"Ссылка на сайт")</f>
        <v>Ссылка на сайт</v>
      </c>
      <c r="L349" s="98" t="s">
        <v>228</v>
      </c>
      <c r="M349" s="90" t="s">
        <v>1141</v>
      </c>
      <c r="N349" s="191"/>
    </row>
    <row r="350" spans="1:14">
      <c r="A350" s="96">
        <v>775175</v>
      </c>
      <c r="B350" s="96" t="s">
        <v>793</v>
      </c>
      <c r="C350" s="134" t="s">
        <v>152</v>
      </c>
      <c r="D350" s="135"/>
      <c r="E350" s="201">
        <v>6500</v>
      </c>
      <c r="F350" s="126">
        <v>0.2</v>
      </c>
      <c r="G350" s="242">
        <f t="shared" si="32"/>
        <v>5200</v>
      </c>
      <c r="H350" s="133" t="s">
        <v>22</v>
      </c>
      <c r="I350" s="126">
        <v>0.3000000000000001</v>
      </c>
      <c r="J350" s="242">
        <f t="shared" si="33"/>
        <v>4550</v>
      </c>
      <c r="K350" s="136" t="str">
        <f>HYPERLINK(Таблица2[[#This Row],[Столбец11]],"Ссылка на сайт")</f>
        <v>Ссылка на сайт</v>
      </c>
      <c r="L350" s="98" t="s">
        <v>228</v>
      </c>
      <c r="M350" s="90" t="s">
        <v>1142</v>
      </c>
      <c r="N350" s="191"/>
    </row>
    <row r="351" spans="1:14">
      <c r="A351" s="96">
        <v>4610011873430</v>
      </c>
      <c r="B351" s="96" t="s">
        <v>794</v>
      </c>
      <c r="C351" s="134" t="s">
        <v>179</v>
      </c>
      <c r="D351" s="135"/>
      <c r="E351" s="201">
        <v>10500</v>
      </c>
      <c r="F351" s="126">
        <v>0.2</v>
      </c>
      <c r="G351" s="242">
        <f t="shared" si="32"/>
        <v>8400</v>
      </c>
      <c r="H351" s="133" t="s">
        <v>30</v>
      </c>
      <c r="I351" s="126">
        <v>0.3</v>
      </c>
      <c r="J351" s="242">
        <f t="shared" si="33"/>
        <v>7349.9999999999991</v>
      </c>
      <c r="K351" s="136" t="str">
        <f>HYPERLINK(Таблица2[[#This Row],[Столбец11]],"Ссылка на сайт")</f>
        <v>Ссылка на сайт</v>
      </c>
      <c r="L351" s="98" t="s">
        <v>228</v>
      </c>
      <c r="M351" s="90" t="s">
        <v>1143</v>
      </c>
      <c r="N351" s="191"/>
    </row>
    <row r="352" spans="1:14">
      <c r="A352" s="96">
        <v>4610011873447</v>
      </c>
      <c r="B352" s="96" t="s">
        <v>795</v>
      </c>
      <c r="C352" s="134" t="s">
        <v>180</v>
      </c>
      <c r="D352" s="135"/>
      <c r="E352" s="201">
        <v>6250</v>
      </c>
      <c r="F352" s="126">
        <v>0.2</v>
      </c>
      <c r="G352" s="242">
        <f t="shared" si="32"/>
        <v>5000</v>
      </c>
      <c r="H352" s="133" t="s">
        <v>25</v>
      </c>
      <c r="I352" s="126">
        <v>0.3</v>
      </c>
      <c r="J352" s="242">
        <f t="shared" si="33"/>
        <v>4375</v>
      </c>
      <c r="K352" s="136" t="str">
        <f>HYPERLINK(Таблица2[[#This Row],[Столбец11]],"Ссылка на сайт")</f>
        <v>Ссылка на сайт</v>
      </c>
      <c r="L352" s="98" t="s">
        <v>228</v>
      </c>
      <c r="M352" s="90" t="s">
        <v>1144</v>
      </c>
      <c r="N352" s="191"/>
    </row>
    <row r="353" spans="1:14" s="81" customFormat="1">
      <c r="A353" s="96">
        <v>750110</v>
      </c>
      <c r="B353" s="96" t="s">
        <v>1744</v>
      </c>
      <c r="C353" s="134" t="s">
        <v>1743</v>
      </c>
      <c r="D353" s="135"/>
      <c r="E353" s="201">
        <v>11000</v>
      </c>
      <c r="F353" s="126">
        <v>0.2</v>
      </c>
      <c r="G353" s="242">
        <f t="shared" si="32"/>
        <v>8800</v>
      </c>
      <c r="H353" s="133" t="s">
        <v>25</v>
      </c>
      <c r="I353" s="126">
        <v>0.3</v>
      </c>
      <c r="J353" s="242">
        <f t="shared" si="33"/>
        <v>7699.9999999999991</v>
      </c>
      <c r="K353" s="136" t="str">
        <f>HYPERLINK(Таблица2[[#This Row],[Столбец11]],"Ссылка на сайт")</f>
        <v>Ссылка на сайт</v>
      </c>
      <c r="L353" s="98" t="s">
        <v>228</v>
      </c>
      <c r="M353" s="90"/>
      <c r="N353" s="191"/>
    </row>
    <row r="354" spans="1:14" s="81" customFormat="1">
      <c r="A354" s="96">
        <v>4610011874635</v>
      </c>
      <c r="B354" s="96" t="s">
        <v>1745</v>
      </c>
      <c r="C354" s="134" t="s">
        <v>1746</v>
      </c>
      <c r="D354" s="135"/>
      <c r="E354" s="201">
        <v>12500</v>
      </c>
      <c r="F354" s="126">
        <v>0.2</v>
      </c>
      <c r="G354" s="242">
        <f t="shared" si="32"/>
        <v>10000</v>
      </c>
      <c r="H354" s="133" t="s">
        <v>25</v>
      </c>
      <c r="I354" s="126">
        <v>0.3</v>
      </c>
      <c r="J354" s="242">
        <f t="shared" si="33"/>
        <v>8750</v>
      </c>
      <c r="K354" s="173" t="str">
        <f>HYPERLINK(Таблица2[[#This Row],[Столбец11]],"Ссылка на сайт")</f>
        <v>Ссылка на сайт</v>
      </c>
      <c r="L354" s="98"/>
      <c r="M354" s="90"/>
      <c r="N354" s="191"/>
    </row>
    <row r="355" spans="1:14" s="81" customFormat="1">
      <c r="A355" s="96">
        <v>776868</v>
      </c>
      <c r="B355" s="96" t="s">
        <v>1748</v>
      </c>
      <c r="C355" s="134" t="s">
        <v>1747</v>
      </c>
      <c r="D355" s="135"/>
      <c r="E355" s="201">
        <v>0</v>
      </c>
      <c r="F355" s="126">
        <v>0</v>
      </c>
      <c r="G355" s="245"/>
      <c r="H355" s="133" t="s">
        <v>25</v>
      </c>
      <c r="I355" s="126">
        <v>0</v>
      </c>
      <c r="J355" s="245"/>
      <c r="K355" s="173" t="str">
        <f>HYPERLINK(Таблица2[[#This Row],[Столбец11]],"Ссылка на сайт")</f>
        <v>Ссылка на сайт</v>
      </c>
      <c r="L355" s="98"/>
      <c r="M355" s="90"/>
      <c r="N355" s="191"/>
    </row>
    <row r="356" spans="1:14" s="81" customFormat="1">
      <c r="A356" s="96">
        <v>776851</v>
      </c>
      <c r="B356" s="96" t="s">
        <v>1751</v>
      </c>
      <c r="C356" s="134" t="s">
        <v>1749</v>
      </c>
      <c r="D356" s="135"/>
      <c r="E356" s="201">
        <v>0</v>
      </c>
      <c r="F356" s="126">
        <v>0</v>
      </c>
      <c r="G356" s="245"/>
      <c r="H356" s="133" t="s">
        <v>25</v>
      </c>
      <c r="I356" s="126">
        <v>0</v>
      </c>
      <c r="J356" s="245"/>
      <c r="K356" s="173" t="str">
        <f>HYPERLINK(Таблица2[[#This Row],[Столбец11]],"Ссылка на сайт")</f>
        <v>Ссылка на сайт</v>
      </c>
      <c r="L356" s="98"/>
      <c r="M356" s="90"/>
      <c r="N356" s="191"/>
    </row>
    <row r="357" spans="1:14" s="81" customFormat="1">
      <c r="A357" s="96"/>
      <c r="B357" s="96" t="s">
        <v>1752</v>
      </c>
      <c r="C357" s="134" t="s">
        <v>1750</v>
      </c>
      <c r="D357" s="135"/>
      <c r="E357" s="201">
        <v>6250</v>
      </c>
      <c r="F357" s="126">
        <v>0.2</v>
      </c>
      <c r="G357" s="242">
        <f t="shared" ref="G357:G376" si="34">E357*(100%-F357)</f>
        <v>5000</v>
      </c>
      <c r="H357" s="133" t="s">
        <v>25</v>
      </c>
      <c r="I357" s="126">
        <v>0.3</v>
      </c>
      <c r="J357" s="242">
        <f t="shared" ref="J357:J376" si="35">E357*(100%-I357)</f>
        <v>4375</v>
      </c>
      <c r="K357" s="173" t="str">
        <f>HYPERLINK(Таблица2[[#This Row],[Столбец11]],"Ссылка на сайт")</f>
        <v>Ссылка на сайт</v>
      </c>
      <c r="L357" s="98"/>
      <c r="M357" s="90"/>
      <c r="N357" s="191"/>
    </row>
    <row r="358" spans="1:14">
      <c r="A358" s="96">
        <v>4610011873577</v>
      </c>
      <c r="B358" s="96" t="s">
        <v>796</v>
      </c>
      <c r="C358" s="134" t="s">
        <v>192</v>
      </c>
      <c r="D358" s="135" t="s">
        <v>1362</v>
      </c>
      <c r="E358" s="201">
        <v>3900</v>
      </c>
      <c r="F358" s="126">
        <v>0.2</v>
      </c>
      <c r="G358" s="242">
        <f t="shared" si="34"/>
        <v>3120</v>
      </c>
      <c r="H358" s="133" t="s">
        <v>25</v>
      </c>
      <c r="I358" s="126">
        <v>0.3</v>
      </c>
      <c r="J358" s="242">
        <f t="shared" si="35"/>
        <v>2730</v>
      </c>
      <c r="K358" s="136"/>
      <c r="L358" s="98" t="s">
        <v>228</v>
      </c>
      <c r="M358" s="90" t="e">
        <v>#N/A</v>
      </c>
      <c r="N358" s="191"/>
    </row>
    <row r="359" spans="1:14">
      <c r="A359" s="96">
        <v>4610011873584</v>
      </c>
      <c r="B359" s="96" t="s">
        <v>797</v>
      </c>
      <c r="C359" s="134" t="s">
        <v>193</v>
      </c>
      <c r="D359" s="135" t="s">
        <v>1363</v>
      </c>
      <c r="E359" s="201">
        <v>3900</v>
      </c>
      <c r="F359" s="126">
        <v>0.2</v>
      </c>
      <c r="G359" s="242">
        <f t="shared" si="34"/>
        <v>3120</v>
      </c>
      <c r="H359" s="133" t="s">
        <v>25</v>
      </c>
      <c r="I359" s="126">
        <v>0.3</v>
      </c>
      <c r="J359" s="242">
        <f t="shared" si="35"/>
        <v>2730</v>
      </c>
      <c r="K359" s="136"/>
      <c r="L359" s="98" t="s">
        <v>228</v>
      </c>
      <c r="M359" s="90" t="e">
        <v>#N/A</v>
      </c>
      <c r="N359" s="191"/>
    </row>
    <row r="360" spans="1:14">
      <c r="A360" s="96">
        <v>4610011873539</v>
      </c>
      <c r="B360" s="96" t="s">
        <v>798</v>
      </c>
      <c r="C360" s="134" t="s">
        <v>194</v>
      </c>
      <c r="D360" s="135" t="s">
        <v>1364</v>
      </c>
      <c r="E360" s="201">
        <v>3900</v>
      </c>
      <c r="F360" s="126">
        <v>0.2</v>
      </c>
      <c r="G360" s="242">
        <f t="shared" si="34"/>
        <v>3120</v>
      </c>
      <c r="H360" s="133" t="s">
        <v>25</v>
      </c>
      <c r="I360" s="126">
        <v>0.3</v>
      </c>
      <c r="J360" s="242">
        <f t="shared" si="35"/>
        <v>2730</v>
      </c>
      <c r="K360" s="136"/>
      <c r="L360" s="98" t="s">
        <v>228</v>
      </c>
      <c r="M360" s="90" t="e">
        <v>#N/A</v>
      </c>
      <c r="N360" s="191"/>
    </row>
    <row r="361" spans="1:14">
      <c r="A361" s="96">
        <v>4610011874772</v>
      </c>
      <c r="B361" s="96" t="s">
        <v>799</v>
      </c>
      <c r="C361" s="134" t="s">
        <v>195</v>
      </c>
      <c r="D361" s="135"/>
      <c r="E361" s="201">
        <v>19000</v>
      </c>
      <c r="F361" s="126">
        <v>0.2</v>
      </c>
      <c r="G361" s="242">
        <f t="shared" si="34"/>
        <v>15200</v>
      </c>
      <c r="H361" s="133" t="s">
        <v>27</v>
      </c>
      <c r="I361" s="126">
        <v>0.375</v>
      </c>
      <c r="J361" s="242">
        <f t="shared" si="35"/>
        <v>11875</v>
      </c>
      <c r="K361" s="136" t="str">
        <f>HYPERLINK(Таблица2[[#This Row],[Столбец11]],"Ссылка на сайт")</f>
        <v>Ссылка на сайт</v>
      </c>
      <c r="L361" s="98" t="s">
        <v>228</v>
      </c>
      <c r="M361" s="90" t="s">
        <v>1145</v>
      </c>
      <c r="N361" s="191"/>
    </row>
    <row r="362" spans="1:14">
      <c r="A362" s="96">
        <v>4610011873478</v>
      </c>
      <c r="B362" s="95" t="s">
        <v>800</v>
      </c>
      <c r="C362" s="134" t="s">
        <v>196</v>
      </c>
      <c r="D362" s="135" t="s">
        <v>1365</v>
      </c>
      <c r="E362" s="201">
        <v>6200</v>
      </c>
      <c r="F362" s="126">
        <v>0.2</v>
      </c>
      <c r="G362" s="242">
        <f t="shared" si="34"/>
        <v>4960</v>
      </c>
      <c r="H362" s="133" t="s">
        <v>25</v>
      </c>
      <c r="I362" s="126">
        <v>0.3000000000000001</v>
      </c>
      <c r="J362" s="242">
        <f t="shared" si="35"/>
        <v>4340</v>
      </c>
      <c r="K362" s="136" t="str">
        <f>HYPERLINK(Таблица2[[#This Row],[Столбец11]],"Ссылка на сайт")</f>
        <v>Ссылка на сайт</v>
      </c>
      <c r="L362" s="98" t="s">
        <v>228</v>
      </c>
      <c r="M362" s="90" t="s">
        <v>1146</v>
      </c>
      <c r="N362" s="191"/>
    </row>
    <row r="363" spans="1:14">
      <c r="A363" s="96">
        <v>4610011871221</v>
      </c>
      <c r="B363" s="95" t="s">
        <v>801</v>
      </c>
      <c r="C363" s="134" t="s">
        <v>197</v>
      </c>
      <c r="D363" s="135" t="s">
        <v>1365</v>
      </c>
      <c r="E363" s="201">
        <v>7800</v>
      </c>
      <c r="F363" s="126">
        <v>0.2</v>
      </c>
      <c r="G363" s="242">
        <f t="shared" si="34"/>
        <v>6240</v>
      </c>
      <c r="H363" s="133" t="s">
        <v>25</v>
      </c>
      <c r="I363" s="126">
        <v>0.3</v>
      </c>
      <c r="J363" s="242">
        <f t="shared" si="35"/>
        <v>5460</v>
      </c>
      <c r="K363" s="136" t="str">
        <f>HYPERLINK(Таблица2[[#This Row],[Столбец11]],"Ссылка на сайт")</f>
        <v>Ссылка на сайт</v>
      </c>
      <c r="L363" s="98" t="s">
        <v>228</v>
      </c>
      <c r="M363" s="90" t="s">
        <v>1147</v>
      </c>
      <c r="N363" s="191"/>
    </row>
    <row r="364" spans="1:14">
      <c r="A364" s="96">
        <v>4610011873461</v>
      </c>
      <c r="B364" s="95" t="s">
        <v>802</v>
      </c>
      <c r="C364" s="134" t="s">
        <v>198</v>
      </c>
      <c r="D364" s="135" t="s">
        <v>1366</v>
      </c>
      <c r="E364" s="201">
        <v>8400</v>
      </c>
      <c r="F364" s="126">
        <v>0.2</v>
      </c>
      <c r="G364" s="242">
        <f t="shared" si="34"/>
        <v>6720</v>
      </c>
      <c r="H364" s="133" t="s">
        <v>25</v>
      </c>
      <c r="I364" s="126">
        <v>0.3</v>
      </c>
      <c r="J364" s="242">
        <f t="shared" si="35"/>
        <v>5880</v>
      </c>
      <c r="K364" s="136" t="str">
        <f>HYPERLINK(Таблица2[[#This Row],[Столбец11]],"Ссылка на сайт")</f>
        <v>Ссылка на сайт</v>
      </c>
      <c r="L364" s="98" t="s">
        <v>228</v>
      </c>
      <c r="M364" s="90" t="s">
        <v>1148</v>
      </c>
      <c r="N364" s="191"/>
    </row>
    <row r="365" spans="1:14">
      <c r="A365" s="96">
        <v>4610011871214</v>
      </c>
      <c r="B365" s="95" t="s">
        <v>803</v>
      </c>
      <c r="C365" s="134" t="s">
        <v>199</v>
      </c>
      <c r="D365" s="135" t="s">
        <v>1366</v>
      </c>
      <c r="E365" s="201">
        <v>12600</v>
      </c>
      <c r="F365" s="126">
        <v>0.2</v>
      </c>
      <c r="G365" s="242">
        <f t="shared" si="34"/>
        <v>10080</v>
      </c>
      <c r="H365" s="133" t="s">
        <v>25</v>
      </c>
      <c r="I365" s="126">
        <v>0.3</v>
      </c>
      <c r="J365" s="242">
        <f t="shared" si="35"/>
        <v>8820</v>
      </c>
      <c r="K365" s="136" t="str">
        <f>HYPERLINK(Таблица2[[#This Row],[Столбец11]],"Ссылка на сайт")</f>
        <v>Ссылка на сайт</v>
      </c>
      <c r="L365" s="98" t="s">
        <v>228</v>
      </c>
      <c r="M365" s="90" t="s">
        <v>1149</v>
      </c>
      <c r="N365" s="191"/>
    </row>
    <row r="366" spans="1:14">
      <c r="A366" s="96">
        <v>4610011871238</v>
      </c>
      <c r="B366" s="95" t="s">
        <v>804</v>
      </c>
      <c r="C366" s="134" t="s">
        <v>200</v>
      </c>
      <c r="D366" s="135" t="s">
        <v>1367</v>
      </c>
      <c r="E366" s="201">
        <v>11500</v>
      </c>
      <c r="F366" s="126">
        <v>0.2</v>
      </c>
      <c r="G366" s="242">
        <f t="shared" si="34"/>
        <v>9200</v>
      </c>
      <c r="H366" s="133" t="s">
        <v>25</v>
      </c>
      <c r="I366" s="126">
        <v>0.3</v>
      </c>
      <c r="J366" s="242">
        <f t="shared" si="35"/>
        <v>8049.9999999999991</v>
      </c>
      <c r="K366" s="136" t="str">
        <f>HYPERLINK(Таблица2[[#This Row],[Столбец11]],"Ссылка на сайт")</f>
        <v>Ссылка на сайт</v>
      </c>
      <c r="L366" s="98" t="s">
        <v>228</v>
      </c>
      <c r="M366" s="90" t="s">
        <v>1150</v>
      </c>
      <c r="N366" s="191"/>
    </row>
    <row r="367" spans="1:14">
      <c r="A367" s="96">
        <v>4610011871245</v>
      </c>
      <c r="B367" s="95" t="s">
        <v>805</v>
      </c>
      <c r="C367" s="134" t="s">
        <v>201</v>
      </c>
      <c r="D367" s="135" t="s">
        <v>1368</v>
      </c>
      <c r="E367" s="201">
        <v>3000</v>
      </c>
      <c r="F367" s="126">
        <v>0.2</v>
      </c>
      <c r="G367" s="242">
        <f t="shared" si="34"/>
        <v>2400</v>
      </c>
      <c r="H367" s="133" t="s">
        <v>25</v>
      </c>
      <c r="I367" s="126">
        <v>0.3</v>
      </c>
      <c r="J367" s="242">
        <f t="shared" si="35"/>
        <v>2100</v>
      </c>
      <c r="K367" s="136" t="str">
        <f>HYPERLINK(Таблица2[[#This Row],[Столбец11]],"Ссылка на сайт")</f>
        <v>Ссылка на сайт</v>
      </c>
      <c r="L367" s="98" t="s">
        <v>228</v>
      </c>
      <c r="M367" s="90" t="s">
        <v>1151</v>
      </c>
      <c r="N367" s="191"/>
    </row>
    <row r="368" spans="1:14">
      <c r="A368" s="96">
        <v>4610011871252</v>
      </c>
      <c r="B368" s="95" t="s">
        <v>806</v>
      </c>
      <c r="C368" s="134" t="s">
        <v>202</v>
      </c>
      <c r="D368" s="135" t="s">
        <v>1368</v>
      </c>
      <c r="E368" s="201">
        <v>4050</v>
      </c>
      <c r="F368" s="126">
        <v>0.2</v>
      </c>
      <c r="G368" s="242">
        <f t="shared" si="34"/>
        <v>3240</v>
      </c>
      <c r="H368" s="133" t="s">
        <v>25</v>
      </c>
      <c r="I368" s="126">
        <v>0.3</v>
      </c>
      <c r="J368" s="242">
        <f t="shared" si="35"/>
        <v>2835</v>
      </c>
      <c r="K368" s="136" t="str">
        <f>HYPERLINK(Таблица2[[#This Row],[Столбец11]],"Ссылка на сайт")</f>
        <v>Ссылка на сайт</v>
      </c>
      <c r="L368" s="98" t="s">
        <v>228</v>
      </c>
      <c r="M368" s="90" t="s">
        <v>1152</v>
      </c>
      <c r="N368" s="191"/>
    </row>
    <row r="369" spans="1:14">
      <c r="A369" s="96">
        <v>4610011871481</v>
      </c>
      <c r="B369" s="95" t="s">
        <v>807</v>
      </c>
      <c r="C369" s="134" t="s">
        <v>203</v>
      </c>
      <c r="D369" s="135" t="s">
        <v>1366</v>
      </c>
      <c r="E369" s="201">
        <v>9450</v>
      </c>
      <c r="F369" s="126">
        <v>0.2</v>
      </c>
      <c r="G369" s="242">
        <f t="shared" si="34"/>
        <v>7560</v>
      </c>
      <c r="H369" s="133" t="s">
        <v>25</v>
      </c>
      <c r="I369" s="126">
        <v>0.3</v>
      </c>
      <c r="J369" s="242">
        <f t="shared" si="35"/>
        <v>6615</v>
      </c>
      <c r="K369" s="136" t="str">
        <f>HYPERLINK(Таблица2[[#This Row],[Столбец11]],"Ссылка на сайт")</f>
        <v>Ссылка на сайт</v>
      </c>
      <c r="L369" s="98" t="s">
        <v>228</v>
      </c>
      <c r="M369" s="90" t="s">
        <v>1153</v>
      </c>
      <c r="N369" s="191"/>
    </row>
    <row r="370" spans="1:14">
      <c r="A370" s="96">
        <v>4610011873485</v>
      </c>
      <c r="B370" s="95" t="s">
        <v>808</v>
      </c>
      <c r="C370" s="134" t="s">
        <v>204</v>
      </c>
      <c r="D370" s="135" t="s">
        <v>1383</v>
      </c>
      <c r="E370" s="201">
        <v>9600</v>
      </c>
      <c r="F370" s="126">
        <v>0.2</v>
      </c>
      <c r="G370" s="242">
        <f t="shared" si="34"/>
        <v>7680</v>
      </c>
      <c r="H370" s="133" t="s">
        <v>25</v>
      </c>
      <c r="I370" s="126">
        <v>0.3</v>
      </c>
      <c r="J370" s="242">
        <f t="shared" si="35"/>
        <v>6720</v>
      </c>
      <c r="K370" s="136" t="str">
        <f>HYPERLINK(Таблица2[[#This Row],[Столбец11]],"Ссылка на сайт")</f>
        <v>Ссылка на сайт</v>
      </c>
      <c r="L370" s="98" t="s">
        <v>228</v>
      </c>
      <c r="M370" s="90" t="s">
        <v>1154</v>
      </c>
      <c r="N370" s="191"/>
    </row>
    <row r="371" spans="1:14">
      <c r="A371" s="96">
        <v>4610011871269</v>
      </c>
      <c r="B371" s="96" t="s">
        <v>809</v>
      </c>
      <c r="C371" s="134" t="s">
        <v>205</v>
      </c>
      <c r="D371" s="135" t="s">
        <v>1369</v>
      </c>
      <c r="E371" s="201">
        <v>10000</v>
      </c>
      <c r="F371" s="126">
        <v>0.2</v>
      </c>
      <c r="G371" s="242">
        <f t="shared" si="34"/>
        <v>8000</v>
      </c>
      <c r="H371" s="133" t="s">
        <v>27</v>
      </c>
      <c r="I371" s="126">
        <v>0.3</v>
      </c>
      <c r="J371" s="242">
        <f t="shared" si="35"/>
        <v>7000</v>
      </c>
      <c r="K371" s="136" t="str">
        <f>HYPERLINK(Таблица2[[#This Row],[Столбец11]],"Ссылка на сайт")</f>
        <v>Ссылка на сайт</v>
      </c>
      <c r="L371" s="98" t="s">
        <v>228</v>
      </c>
      <c r="M371" s="90" t="s">
        <v>1155</v>
      </c>
      <c r="N371" s="191"/>
    </row>
    <row r="372" spans="1:14">
      <c r="A372" s="96">
        <v>775083</v>
      </c>
      <c r="B372" s="96" t="s">
        <v>810</v>
      </c>
      <c r="C372" s="134" t="s">
        <v>206</v>
      </c>
      <c r="D372" s="135" t="s">
        <v>1369</v>
      </c>
      <c r="E372" s="201">
        <v>10000</v>
      </c>
      <c r="F372" s="126">
        <v>0.2</v>
      </c>
      <c r="G372" s="242">
        <f t="shared" si="34"/>
        <v>8000</v>
      </c>
      <c r="H372" s="133" t="s">
        <v>27</v>
      </c>
      <c r="I372" s="126">
        <v>0.3</v>
      </c>
      <c r="J372" s="242">
        <f t="shared" si="35"/>
        <v>7000</v>
      </c>
      <c r="K372" s="136" t="str">
        <f>HYPERLINK(Таблица2[[#This Row],[Столбец11]],"Ссылка на сайт")</f>
        <v>Ссылка на сайт</v>
      </c>
      <c r="L372" s="98" t="s">
        <v>228</v>
      </c>
      <c r="M372" s="90" t="s">
        <v>1156</v>
      </c>
      <c r="N372" s="191"/>
    </row>
    <row r="373" spans="1:14">
      <c r="A373" s="96">
        <v>4610011871566</v>
      </c>
      <c r="B373" s="95" t="s">
        <v>811</v>
      </c>
      <c r="C373" s="134" t="s">
        <v>207</v>
      </c>
      <c r="D373" s="135" t="s">
        <v>1370</v>
      </c>
      <c r="E373" s="201">
        <v>850</v>
      </c>
      <c r="F373" s="126">
        <v>0.19999999999999993</v>
      </c>
      <c r="G373" s="242">
        <f t="shared" si="34"/>
        <v>680</v>
      </c>
      <c r="H373" s="133" t="s">
        <v>25</v>
      </c>
      <c r="I373" s="126">
        <v>0.3000000000000001</v>
      </c>
      <c r="J373" s="242">
        <f t="shared" si="35"/>
        <v>595</v>
      </c>
      <c r="K373" s="136" t="str">
        <f>HYPERLINK(Таблица2[[#This Row],[Столбец11]],"Ссылка на сайт")</f>
        <v>Ссылка на сайт</v>
      </c>
      <c r="L373" s="98" t="s">
        <v>228</v>
      </c>
      <c r="M373" s="90" t="s">
        <v>1157</v>
      </c>
      <c r="N373" s="191"/>
    </row>
    <row r="374" spans="1:14">
      <c r="A374" s="96">
        <v>4610011871573</v>
      </c>
      <c r="B374" s="95" t="s">
        <v>812</v>
      </c>
      <c r="C374" s="134" t="s">
        <v>208</v>
      </c>
      <c r="D374" s="135" t="s">
        <v>1371</v>
      </c>
      <c r="E374" s="201">
        <v>850</v>
      </c>
      <c r="F374" s="126">
        <v>0.19999999999999993</v>
      </c>
      <c r="G374" s="242">
        <f t="shared" si="34"/>
        <v>680</v>
      </c>
      <c r="H374" s="133" t="s">
        <v>25</v>
      </c>
      <c r="I374" s="126">
        <v>0.3000000000000001</v>
      </c>
      <c r="J374" s="242">
        <f t="shared" si="35"/>
        <v>595</v>
      </c>
      <c r="K374" s="136" t="str">
        <f>HYPERLINK(Таблица2[[#This Row],[Столбец11]],"Ссылка на сайт")</f>
        <v>Ссылка на сайт</v>
      </c>
      <c r="L374" s="98" t="s">
        <v>228</v>
      </c>
      <c r="M374" s="90" t="s">
        <v>1158</v>
      </c>
      <c r="N374" s="191"/>
    </row>
    <row r="375" spans="1:14">
      <c r="A375" s="96">
        <v>4610011871580</v>
      </c>
      <c r="B375" s="95" t="s">
        <v>813</v>
      </c>
      <c r="C375" s="134" t="s">
        <v>209</v>
      </c>
      <c r="D375" s="135" t="s">
        <v>1372</v>
      </c>
      <c r="E375" s="201">
        <v>850</v>
      </c>
      <c r="F375" s="126">
        <v>0.19999999999999993</v>
      </c>
      <c r="G375" s="242">
        <f t="shared" si="34"/>
        <v>680</v>
      </c>
      <c r="H375" s="133" t="s">
        <v>25</v>
      </c>
      <c r="I375" s="126">
        <v>0.3000000000000001</v>
      </c>
      <c r="J375" s="242">
        <f t="shared" si="35"/>
        <v>595</v>
      </c>
      <c r="K375" s="136" t="str">
        <f>HYPERLINK(Таблица2[[#This Row],[Столбец11]],"Ссылка на сайт")</f>
        <v>Ссылка на сайт</v>
      </c>
      <c r="L375" s="98" t="s">
        <v>228</v>
      </c>
      <c r="M375" s="90" t="s">
        <v>1159</v>
      </c>
      <c r="N375" s="191"/>
    </row>
    <row r="376" spans="1:14" s="81" customFormat="1">
      <c r="A376" s="96">
        <v>4610011871597</v>
      </c>
      <c r="B376" s="95" t="s">
        <v>814</v>
      </c>
      <c r="C376" s="134" t="s">
        <v>210</v>
      </c>
      <c r="D376" s="135" t="s">
        <v>1373</v>
      </c>
      <c r="E376" s="201">
        <v>850</v>
      </c>
      <c r="F376" s="126">
        <v>0.19999999999999993</v>
      </c>
      <c r="G376" s="242">
        <f t="shared" si="34"/>
        <v>680</v>
      </c>
      <c r="H376" s="133" t="s">
        <v>25</v>
      </c>
      <c r="I376" s="126">
        <v>0.3000000000000001</v>
      </c>
      <c r="J376" s="242">
        <f t="shared" si="35"/>
        <v>595</v>
      </c>
      <c r="K376" s="136" t="str">
        <f>HYPERLINK(Таблица2[[#This Row],[Столбец11]],"Ссылка на сайт")</f>
        <v>Ссылка на сайт</v>
      </c>
      <c r="L376" s="98" t="s">
        <v>228</v>
      </c>
      <c r="M376" s="90" t="s">
        <v>1160</v>
      </c>
      <c r="N376" s="191"/>
    </row>
    <row r="377" spans="1:14" s="82" customFormat="1" ht="21">
      <c r="A377" s="140"/>
      <c r="B377" s="140"/>
      <c r="C377" s="141" t="s">
        <v>270</v>
      </c>
      <c r="D377" s="135"/>
      <c r="E377" s="201">
        <v>0</v>
      </c>
      <c r="F377" s="143"/>
      <c r="G377" s="162"/>
      <c r="H377" s="144"/>
      <c r="I377" s="143"/>
      <c r="J377" s="162"/>
      <c r="K377" s="145"/>
      <c r="L377" s="146"/>
      <c r="M377" s="166" t="e">
        <v>#N/A</v>
      </c>
      <c r="N377" s="191"/>
    </row>
    <row r="378" spans="1:14">
      <c r="A378" s="96">
        <v>776233</v>
      </c>
      <c r="B378" s="96" t="s">
        <v>815</v>
      </c>
      <c r="C378" s="134" t="s">
        <v>336</v>
      </c>
      <c r="D378" s="135" t="s">
        <v>1210</v>
      </c>
      <c r="E378" s="201">
        <v>500</v>
      </c>
      <c r="F378" s="126">
        <v>0.2</v>
      </c>
      <c r="G378" s="242">
        <f t="shared" ref="G378:G389" si="36">E378*(100%-F378)</f>
        <v>400</v>
      </c>
      <c r="H378" s="133" t="s">
        <v>22</v>
      </c>
      <c r="I378" s="126">
        <v>0.3</v>
      </c>
      <c r="J378" s="242">
        <f t="shared" ref="J378:J389" si="37">E378*(100%-I378)</f>
        <v>350</v>
      </c>
      <c r="K378" s="136" t="str">
        <f>HYPERLINK(Таблица2[[#This Row],[Столбец11]],"Ссылка на сайт")</f>
        <v>Ссылка на сайт</v>
      </c>
      <c r="L378" s="98" t="s">
        <v>228</v>
      </c>
      <c r="M378" s="90" t="s">
        <v>1161</v>
      </c>
      <c r="N378" s="191"/>
    </row>
    <row r="379" spans="1:14">
      <c r="A379" s="96">
        <v>776240</v>
      </c>
      <c r="B379" s="96" t="s">
        <v>816</v>
      </c>
      <c r="C379" s="134" t="s">
        <v>337</v>
      </c>
      <c r="D379" s="135" t="s">
        <v>1374</v>
      </c>
      <c r="E379" s="201">
        <v>1400</v>
      </c>
      <c r="F379" s="126">
        <v>0.2</v>
      </c>
      <c r="G379" s="242">
        <f t="shared" si="36"/>
        <v>1120</v>
      </c>
      <c r="H379" s="133" t="s">
        <v>22</v>
      </c>
      <c r="I379" s="126">
        <v>0.3</v>
      </c>
      <c r="J379" s="242">
        <f t="shared" si="37"/>
        <v>979.99999999999989</v>
      </c>
      <c r="K379" s="136" t="str">
        <f>HYPERLINK(Таблица2[[#This Row],[Столбец11]],"Ссылка на сайт")</f>
        <v>Ссылка на сайт</v>
      </c>
      <c r="L379" s="98" t="s">
        <v>228</v>
      </c>
      <c r="M379" s="90" t="s">
        <v>1162</v>
      </c>
      <c r="N379" s="191"/>
    </row>
    <row r="380" spans="1:14">
      <c r="A380" s="96">
        <v>774949</v>
      </c>
      <c r="B380" s="96" t="s">
        <v>817</v>
      </c>
      <c r="C380" s="134" t="s">
        <v>215</v>
      </c>
      <c r="D380" s="135"/>
      <c r="E380" s="201">
        <v>4600</v>
      </c>
      <c r="F380" s="126">
        <v>0.2</v>
      </c>
      <c r="G380" s="242">
        <f t="shared" si="36"/>
        <v>3680</v>
      </c>
      <c r="H380" s="133" t="s">
        <v>22</v>
      </c>
      <c r="I380" s="126">
        <v>0.3</v>
      </c>
      <c r="J380" s="242">
        <f t="shared" si="37"/>
        <v>3220</v>
      </c>
      <c r="K380" s="136" t="str">
        <f>HYPERLINK(Таблица2[[#This Row],[Столбец11]],"Ссылка на сайт")</f>
        <v>Ссылка на сайт</v>
      </c>
      <c r="L380" s="98" t="s">
        <v>11</v>
      </c>
      <c r="M380" s="90" t="s">
        <v>1163</v>
      </c>
      <c r="N380" s="191"/>
    </row>
    <row r="381" spans="1:14">
      <c r="A381" s="96">
        <v>4610011871276</v>
      </c>
      <c r="B381" s="96" t="s">
        <v>818</v>
      </c>
      <c r="C381" s="134" t="s">
        <v>212</v>
      </c>
      <c r="D381" s="135"/>
      <c r="E381" s="201">
        <v>7000</v>
      </c>
      <c r="F381" s="126">
        <v>0.2</v>
      </c>
      <c r="G381" s="242">
        <f t="shared" si="36"/>
        <v>5600</v>
      </c>
      <c r="H381" s="133" t="s">
        <v>25</v>
      </c>
      <c r="I381" s="126">
        <v>0.3000000000000001</v>
      </c>
      <c r="J381" s="242">
        <f t="shared" si="37"/>
        <v>4900</v>
      </c>
      <c r="K381" s="136" t="str">
        <f>HYPERLINK(Таблица2[[#This Row],[Столбец11]],"Ссылка на сайт")</f>
        <v>Ссылка на сайт</v>
      </c>
      <c r="L381" s="98" t="s">
        <v>11</v>
      </c>
      <c r="M381" s="90" t="s">
        <v>1164</v>
      </c>
      <c r="N381" s="191"/>
    </row>
    <row r="382" spans="1:14">
      <c r="A382" s="96">
        <v>4610011871283</v>
      </c>
      <c r="B382" s="96" t="s">
        <v>819</v>
      </c>
      <c r="C382" s="134" t="s">
        <v>213</v>
      </c>
      <c r="D382" s="135"/>
      <c r="E382" s="201">
        <v>10250</v>
      </c>
      <c r="F382" s="126">
        <v>0.2</v>
      </c>
      <c r="G382" s="242">
        <f t="shared" si="36"/>
        <v>8200</v>
      </c>
      <c r="H382" s="133" t="s">
        <v>25</v>
      </c>
      <c r="I382" s="126">
        <v>0.3</v>
      </c>
      <c r="J382" s="242">
        <f t="shared" si="37"/>
        <v>7174.9999999999991</v>
      </c>
      <c r="K382" s="136" t="str">
        <f>HYPERLINK(Таблица2[[#This Row],[Столбец11]],"Ссылка на сайт")</f>
        <v>Ссылка на сайт</v>
      </c>
      <c r="L382" s="98" t="s">
        <v>11</v>
      </c>
      <c r="M382" s="90" t="s">
        <v>1165</v>
      </c>
      <c r="N382" s="191"/>
    </row>
    <row r="383" spans="1:14">
      <c r="A383" s="96">
        <v>774956</v>
      </c>
      <c r="B383" s="96" t="s">
        <v>820</v>
      </c>
      <c r="C383" s="134" t="s">
        <v>216</v>
      </c>
      <c r="D383" s="135"/>
      <c r="E383" s="201">
        <v>6000</v>
      </c>
      <c r="F383" s="126">
        <v>0.2</v>
      </c>
      <c r="G383" s="242">
        <f t="shared" si="36"/>
        <v>4800</v>
      </c>
      <c r="H383" s="133" t="s">
        <v>22</v>
      </c>
      <c r="I383" s="126">
        <v>0.3</v>
      </c>
      <c r="J383" s="242">
        <f t="shared" si="37"/>
        <v>4200</v>
      </c>
      <c r="K383" s="136" t="str">
        <f>HYPERLINK(Таблица2[[#This Row],[Столбец11]],"Ссылка на сайт")</f>
        <v>Ссылка на сайт</v>
      </c>
      <c r="L383" s="98" t="s">
        <v>11</v>
      </c>
      <c r="M383" s="90" t="s">
        <v>1166</v>
      </c>
      <c r="N383" s="191"/>
    </row>
    <row r="384" spans="1:14">
      <c r="A384" s="96">
        <v>1892300091</v>
      </c>
      <c r="B384" s="96" t="s">
        <v>821</v>
      </c>
      <c r="C384" s="134" t="s">
        <v>367</v>
      </c>
      <c r="D384" s="135"/>
      <c r="E384" s="201">
        <v>14350</v>
      </c>
      <c r="F384" s="126">
        <v>0.1</v>
      </c>
      <c r="G384" s="242">
        <f t="shared" si="36"/>
        <v>12915</v>
      </c>
      <c r="H384" s="133" t="s">
        <v>26</v>
      </c>
      <c r="I384" s="126">
        <v>0.1</v>
      </c>
      <c r="J384" s="242">
        <f t="shared" si="37"/>
        <v>12915</v>
      </c>
      <c r="K384" s="136"/>
      <c r="L384" s="98" t="s">
        <v>11</v>
      </c>
      <c r="M384" s="90" t="e">
        <v>#N/A</v>
      </c>
      <c r="N384" s="191"/>
    </row>
    <row r="385" spans="1:14">
      <c r="A385" s="96">
        <v>4610011873232</v>
      </c>
      <c r="B385" s="96" t="s">
        <v>822</v>
      </c>
      <c r="C385" s="134" t="s">
        <v>217</v>
      </c>
      <c r="D385" s="135"/>
      <c r="E385" s="201">
        <v>4800</v>
      </c>
      <c r="F385" s="126">
        <v>0.2</v>
      </c>
      <c r="G385" s="242">
        <f t="shared" si="36"/>
        <v>3840</v>
      </c>
      <c r="H385" s="133" t="s">
        <v>25</v>
      </c>
      <c r="I385" s="126">
        <v>0.3</v>
      </c>
      <c r="J385" s="242">
        <f t="shared" si="37"/>
        <v>3360</v>
      </c>
      <c r="K385" s="136" t="str">
        <f>HYPERLINK(Таблица2[[#This Row],[Столбец11]],"Ссылка на сайт")</f>
        <v>Ссылка на сайт</v>
      </c>
      <c r="L385" s="98" t="s">
        <v>11</v>
      </c>
      <c r="M385" s="90" t="s">
        <v>1167</v>
      </c>
      <c r="N385" s="191"/>
    </row>
    <row r="386" spans="1:14">
      <c r="A386" s="96">
        <v>4610011873218</v>
      </c>
      <c r="B386" s="96" t="s">
        <v>823</v>
      </c>
      <c r="C386" s="134" t="s">
        <v>211</v>
      </c>
      <c r="D386" s="135"/>
      <c r="E386" s="201">
        <v>19900</v>
      </c>
      <c r="F386" s="126">
        <v>0.17917917917917917</v>
      </c>
      <c r="G386" s="242">
        <f t="shared" si="36"/>
        <v>16334.334334334335</v>
      </c>
      <c r="H386" s="133" t="s">
        <v>26</v>
      </c>
      <c r="I386" s="126">
        <v>0.17917917917917917</v>
      </c>
      <c r="J386" s="242">
        <f t="shared" si="37"/>
        <v>16334.334334334335</v>
      </c>
      <c r="K386" s="136"/>
      <c r="L386" s="98" t="s">
        <v>228</v>
      </c>
      <c r="M386" s="90" t="e">
        <v>#N/A</v>
      </c>
      <c r="N386" s="191"/>
    </row>
    <row r="387" spans="1:14">
      <c r="A387" s="96">
        <v>774932</v>
      </c>
      <c r="B387" s="96" t="s">
        <v>824</v>
      </c>
      <c r="C387" s="134" t="s">
        <v>214</v>
      </c>
      <c r="D387" s="135"/>
      <c r="E387" s="201">
        <v>70000</v>
      </c>
      <c r="F387" s="126">
        <v>0.2</v>
      </c>
      <c r="G387" s="242">
        <f t="shared" si="36"/>
        <v>56000</v>
      </c>
      <c r="H387" s="133" t="s">
        <v>24</v>
      </c>
      <c r="I387" s="126">
        <v>0.3000000000000001</v>
      </c>
      <c r="J387" s="242">
        <f t="shared" si="37"/>
        <v>49000</v>
      </c>
      <c r="K387" s="136" t="str">
        <f>HYPERLINK(Таблица2[[#This Row],[Столбец11]],"Ссылка на сайт")</f>
        <v>Ссылка на сайт</v>
      </c>
      <c r="L387" s="98" t="s">
        <v>11</v>
      </c>
      <c r="M387" s="90" t="s">
        <v>1168</v>
      </c>
      <c r="N387" s="191"/>
    </row>
    <row r="388" spans="1:14">
      <c r="A388" s="96"/>
      <c r="B388" s="96" t="s">
        <v>825</v>
      </c>
      <c r="C388" s="134" t="s">
        <v>296</v>
      </c>
      <c r="D388" s="135"/>
      <c r="E388" s="201">
        <v>16250</v>
      </c>
      <c r="F388" s="126">
        <v>0.1</v>
      </c>
      <c r="G388" s="242">
        <f t="shared" si="36"/>
        <v>14625</v>
      </c>
      <c r="H388" s="133" t="s">
        <v>26</v>
      </c>
      <c r="I388" s="126">
        <v>0.1</v>
      </c>
      <c r="J388" s="242">
        <f t="shared" si="37"/>
        <v>14625</v>
      </c>
      <c r="K388" s="136"/>
      <c r="L388" s="98"/>
      <c r="M388" s="90" t="e">
        <v>#N/A</v>
      </c>
      <c r="N388" s="191"/>
    </row>
    <row r="389" spans="1:14" s="81" customFormat="1">
      <c r="A389" s="96">
        <v>4610011873256</v>
      </c>
      <c r="B389" s="96" t="s">
        <v>826</v>
      </c>
      <c r="C389" s="134" t="s">
        <v>218</v>
      </c>
      <c r="D389" s="135" t="s">
        <v>1375</v>
      </c>
      <c r="E389" s="201">
        <v>600</v>
      </c>
      <c r="F389" s="126">
        <v>9.9999999999999978E-2</v>
      </c>
      <c r="G389" s="242">
        <f t="shared" si="36"/>
        <v>540</v>
      </c>
      <c r="H389" s="133" t="s">
        <v>26</v>
      </c>
      <c r="I389" s="126">
        <v>9.9999999999999978E-2</v>
      </c>
      <c r="J389" s="242">
        <f t="shared" si="37"/>
        <v>540</v>
      </c>
      <c r="K389" s="136"/>
      <c r="L389" s="98" t="s">
        <v>228</v>
      </c>
      <c r="M389" s="90" t="e">
        <v>#N/A</v>
      </c>
      <c r="N389" s="191"/>
    </row>
    <row r="390" spans="1:14" s="82" customFormat="1" ht="21">
      <c r="A390" s="140"/>
      <c r="B390" s="140"/>
      <c r="C390" s="141" t="s">
        <v>1199</v>
      </c>
      <c r="D390" s="135"/>
      <c r="E390" s="201">
        <v>0</v>
      </c>
      <c r="F390" s="143"/>
      <c r="G390" s="162"/>
      <c r="H390" s="144"/>
      <c r="I390" s="143"/>
      <c r="J390" s="162"/>
      <c r="K390" s="145"/>
      <c r="L390" s="146"/>
      <c r="M390" s="166" t="e">
        <v>#N/A</v>
      </c>
      <c r="N390" s="191"/>
    </row>
    <row r="391" spans="1:14">
      <c r="A391" s="96">
        <v>776219</v>
      </c>
      <c r="B391" s="96" t="s">
        <v>827</v>
      </c>
      <c r="C391" s="134" t="s">
        <v>1635</v>
      </c>
      <c r="D391" s="135" t="s">
        <v>1376</v>
      </c>
      <c r="E391" s="155">
        <v>4890</v>
      </c>
      <c r="F391" s="126">
        <v>0.2</v>
      </c>
      <c r="G391" s="242">
        <f t="shared" ref="G391:G394" si="38">E391*(100%-F391)</f>
        <v>3912</v>
      </c>
      <c r="H391" s="133" t="s">
        <v>22</v>
      </c>
      <c r="I391" s="126">
        <v>0.3</v>
      </c>
      <c r="J391" s="242">
        <f>E391*(100%-I391)</f>
        <v>3423</v>
      </c>
      <c r="K391" s="136" t="str">
        <f>HYPERLINK(Таблица2[[#This Row],[Столбец11]],"Ссылка на сайт")</f>
        <v>Ссылка на сайт</v>
      </c>
      <c r="L391" s="98" t="s">
        <v>11</v>
      </c>
      <c r="M391" s="90" t="s">
        <v>1169</v>
      </c>
      <c r="N391" s="191"/>
    </row>
    <row r="392" spans="1:14" s="81" customFormat="1">
      <c r="A392" s="257">
        <v>751438</v>
      </c>
      <c r="B392" s="257" t="s">
        <v>1799</v>
      </c>
      <c r="C392" s="258" t="s">
        <v>1800</v>
      </c>
      <c r="D392" s="259" t="s">
        <v>1801</v>
      </c>
      <c r="E392" s="155">
        <v>5090</v>
      </c>
      <c r="F392" s="260">
        <v>0.2</v>
      </c>
      <c r="G392" s="242">
        <f t="shared" si="38"/>
        <v>4072</v>
      </c>
      <c r="H392" s="261" t="s">
        <v>22</v>
      </c>
      <c r="I392" s="260">
        <v>0.3</v>
      </c>
      <c r="J392" s="242">
        <f t="shared" ref="J392:J394" si="39">E392*(100%-I392)</f>
        <v>3563</v>
      </c>
      <c r="K392" s="262"/>
      <c r="L392" s="263" t="s">
        <v>11</v>
      </c>
      <c r="M392" s="90"/>
      <c r="N392" s="191"/>
    </row>
    <row r="393" spans="1:14" s="81" customFormat="1">
      <c r="A393" s="257">
        <v>751445</v>
      </c>
      <c r="B393" s="257" t="s">
        <v>1802</v>
      </c>
      <c r="C393" s="258" t="s">
        <v>1803</v>
      </c>
      <c r="D393" s="259" t="s">
        <v>1804</v>
      </c>
      <c r="E393" s="155">
        <v>18990</v>
      </c>
      <c r="F393" s="260">
        <v>0.2</v>
      </c>
      <c r="G393" s="242">
        <f t="shared" si="38"/>
        <v>15192</v>
      </c>
      <c r="H393" s="261" t="s">
        <v>22</v>
      </c>
      <c r="I393" s="260">
        <v>0.3</v>
      </c>
      <c r="J393" s="242">
        <f t="shared" si="39"/>
        <v>13293</v>
      </c>
      <c r="K393" s="262"/>
      <c r="L393" s="263" t="s">
        <v>11</v>
      </c>
      <c r="M393" s="90"/>
      <c r="N393" s="191"/>
    </row>
    <row r="394" spans="1:14" s="81" customFormat="1">
      <c r="A394" s="257">
        <v>751452</v>
      </c>
      <c r="B394" s="257" t="s">
        <v>1805</v>
      </c>
      <c r="C394" s="258" t="s">
        <v>1806</v>
      </c>
      <c r="D394" s="259" t="s">
        <v>1807</v>
      </c>
      <c r="E394" s="155">
        <v>1990</v>
      </c>
      <c r="F394" s="260">
        <v>0.2</v>
      </c>
      <c r="G394" s="242">
        <f t="shared" si="38"/>
        <v>1592</v>
      </c>
      <c r="H394" s="261" t="s">
        <v>22</v>
      </c>
      <c r="I394" s="260">
        <v>0.3</v>
      </c>
      <c r="J394" s="242">
        <f t="shared" si="39"/>
        <v>1393</v>
      </c>
      <c r="K394" s="262"/>
      <c r="L394" s="263" t="s">
        <v>11</v>
      </c>
      <c r="M394" s="90"/>
      <c r="N394" s="191"/>
    </row>
    <row r="395" spans="1:14" s="82" customFormat="1" ht="21">
      <c r="A395" s="140"/>
      <c r="B395" s="140"/>
      <c r="C395" s="141" t="s">
        <v>1200</v>
      </c>
      <c r="D395" s="135"/>
      <c r="E395" s="201">
        <v>0</v>
      </c>
      <c r="F395" s="143"/>
      <c r="G395" s="162"/>
      <c r="H395" s="144"/>
      <c r="I395" s="143"/>
      <c r="J395" s="162"/>
      <c r="K395" s="145"/>
      <c r="L395" s="146"/>
      <c r="M395" s="166"/>
      <c r="N395" s="191"/>
    </row>
    <row r="396" spans="1:14">
      <c r="A396" s="96">
        <v>775236</v>
      </c>
      <c r="B396" s="96" t="s">
        <v>828</v>
      </c>
      <c r="C396" s="134" t="s">
        <v>1201</v>
      </c>
      <c r="D396" s="135" t="s">
        <v>1377</v>
      </c>
      <c r="E396" s="201"/>
      <c r="F396" s="126"/>
      <c r="G396" s="242"/>
      <c r="H396" s="133"/>
      <c r="I396" s="126"/>
      <c r="J396" s="242"/>
      <c r="K396" s="136"/>
      <c r="L396" s="98"/>
      <c r="M396" s="90" t="s">
        <v>1170</v>
      </c>
      <c r="N396" s="191"/>
    </row>
    <row r="397" spans="1:14" s="81" customFormat="1">
      <c r="A397" s="96">
        <v>779487</v>
      </c>
      <c r="B397" s="96" t="s">
        <v>1691</v>
      </c>
      <c r="C397" s="134" t="s">
        <v>1702</v>
      </c>
      <c r="D397" s="135" t="s">
        <v>1713</v>
      </c>
      <c r="E397" s="201">
        <v>3350</v>
      </c>
      <c r="F397" s="126">
        <v>0.2</v>
      </c>
      <c r="G397" s="242">
        <f t="shared" ref="G397:G409" si="40">E397*(100%-F397)</f>
        <v>2680</v>
      </c>
      <c r="H397" s="133" t="s">
        <v>22</v>
      </c>
      <c r="I397" s="126">
        <v>0.3</v>
      </c>
      <c r="J397" s="242">
        <f t="shared" ref="J397:J409" si="41">E397*(100%-I397)</f>
        <v>2345</v>
      </c>
      <c r="K397" s="173"/>
      <c r="L397" s="98" t="s">
        <v>11</v>
      </c>
      <c r="M397" s="159" t="s">
        <v>1722</v>
      </c>
      <c r="N397" s="191"/>
    </row>
    <row r="398" spans="1:14" s="81" customFormat="1">
      <c r="A398" s="96">
        <v>779494</v>
      </c>
      <c r="B398" s="96" t="s">
        <v>1692</v>
      </c>
      <c r="C398" s="134" t="s">
        <v>1703</v>
      </c>
      <c r="D398" s="135" t="s">
        <v>1714</v>
      </c>
      <c r="E398" s="201">
        <v>5500</v>
      </c>
      <c r="F398" s="126">
        <v>0.2</v>
      </c>
      <c r="G398" s="242">
        <f t="shared" si="40"/>
        <v>4400</v>
      </c>
      <c r="H398" s="133" t="s">
        <v>22</v>
      </c>
      <c r="I398" s="126">
        <v>0.3</v>
      </c>
      <c r="J398" s="242">
        <f t="shared" si="41"/>
        <v>3849.9999999999995</v>
      </c>
      <c r="K398" s="173"/>
      <c r="L398" s="98" t="s">
        <v>11</v>
      </c>
      <c r="M398" s="159" t="s">
        <v>1723</v>
      </c>
      <c r="N398" s="191"/>
    </row>
    <row r="399" spans="1:14" s="81" customFormat="1">
      <c r="A399" s="96">
        <v>779500</v>
      </c>
      <c r="B399" s="96" t="s">
        <v>1693</v>
      </c>
      <c r="C399" s="134" t="s">
        <v>1704</v>
      </c>
      <c r="D399" s="135" t="s">
        <v>1715</v>
      </c>
      <c r="E399" s="201">
        <v>8350</v>
      </c>
      <c r="F399" s="126">
        <v>0.2</v>
      </c>
      <c r="G399" s="242">
        <f t="shared" si="40"/>
        <v>6680</v>
      </c>
      <c r="H399" s="133" t="s">
        <v>22</v>
      </c>
      <c r="I399" s="126">
        <v>0.3000000000000001</v>
      </c>
      <c r="J399" s="242">
        <f t="shared" si="41"/>
        <v>5845</v>
      </c>
      <c r="K399" s="173"/>
      <c r="L399" s="98" t="s">
        <v>11</v>
      </c>
      <c r="M399" s="159" t="s">
        <v>1724</v>
      </c>
      <c r="N399" s="191"/>
    </row>
    <row r="400" spans="1:14" s="81" customFormat="1">
      <c r="A400" s="96">
        <v>779517</v>
      </c>
      <c r="B400" s="96" t="s">
        <v>1694</v>
      </c>
      <c r="C400" s="134" t="s">
        <v>1705</v>
      </c>
      <c r="D400" s="135" t="s">
        <v>1716</v>
      </c>
      <c r="E400" s="201">
        <v>2500</v>
      </c>
      <c r="F400" s="126">
        <v>0.2</v>
      </c>
      <c r="G400" s="242">
        <f t="shared" si="40"/>
        <v>2000</v>
      </c>
      <c r="H400" s="133" t="s">
        <v>22</v>
      </c>
      <c r="I400" s="126">
        <v>0.3</v>
      </c>
      <c r="J400" s="242">
        <f t="shared" si="41"/>
        <v>1750</v>
      </c>
      <c r="K400" s="173"/>
      <c r="L400" s="98" t="s">
        <v>11</v>
      </c>
      <c r="M400" s="159" t="s">
        <v>1725</v>
      </c>
      <c r="N400" s="191"/>
    </row>
    <row r="401" spans="1:14" s="81" customFormat="1">
      <c r="A401" s="96">
        <v>779524</v>
      </c>
      <c r="B401" s="96" t="s">
        <v>1695</v>
      </c>
      <c r="C401" s="134" t="s">
        <v>1706</v>
      </c>
      <c r="D401" s="135" t="s">
        <v>1717</v>
      </c>
      <c r="E401" s="201">
        <v>3600</v>
      </c>
      <c r="F401" s="126">
        <v>0.2</v>
      </c>
      <c r="G401" s="242">
        <f t="shared" si="40"/>
        <v>2880</v>
      </c>
      <c r="H401" s="133" t="s">
        <v>22</v>
      </c>
      <c r="I401" s="126">
        <v>0.3</v>
      </c>
      <c r="J401" s="242">
        <f t="shared" si="41"/>
        <v>2520</v>
      </c>
      <c r="K401" s="173"/>
      <c r="L401" s="98" t="s">
        <v>11</v>
      </c>
      <c r="M401" s="159" t="s">
        <v>1726</v>
      </c>
      <c r="N401" s="191"/>
    </row>
    <row r="402" spans="1:14" s="81" customFormat="1">
      <c r="A402" s="96">
        <v>779531</v>
      </c>
      <c r="B402" s="96" t="s">
        <v>1696</v>
      </c>
      <c r="C402" s="134" t="s">
        <v>1707</v>
      </c>
      <c r="D402" s="135" t="s">
        <v>1718</v>
      </c>
      <c r="E402" s="201">
        <v>6300</v>
      </c>
      <c r="F402" s="126">
        <v>0.2</v>
      </c>
      <c r="G402" s="242">
        <f t="shared" si="40"/>
        <v>5040</v>
      </c>
      <c r="H402" s="133" t="s">
        <v>22</v>
      </c>
      <c r="I402" s="126">
        <v>0.3</v>
      </c>
      <c r="J402" s="242">
        <f t="shared" si="41"/>
        <v>4410</v>
      </c>
      <c r="K402" s="173"/>
      <c r="L402" s="98" t="s">
        <v>11</v>
      </c>
      <c r="M402" s="159" t="s">
        <v>1727</v>
      </c>
      <c r="N402" s="191"/>
    </row>
    <row r="403" spans="1:14" s="81" customFormat="1">
      <c r="A403" s="96">
        <v>779548</v>
      </c>
      <c r="B403" s="96" t="s">
        <v>1697</v>
      </c>
      <c r="C403" s="134" t="s">
        <v>1708</v>
      </c>
      <c r="D403" s="135" t="s">
        <v>1713</v>
      </c>
      <c r="E403" s="201">
        <v>3500</v>
      </c>
      <c r="F403" s="126">
        <v>0.2</v>
      </c>
      <c r="G403" s="242">
        <f t="shared" si="40"/>
        <v>2800</v>
      </c>
      <c r="H403" s="133" t="s">
        <v>22</v>
      </c>
      <c r="I403" s="126">
        <v>0.3</v>
      </c>
      <c r="J403" s="242">
        <f t="shared" si="41"/>
        <v>2450</v>
      </c>
      <c r="K403" s="173"/>
      <c r="L403" s="98" t="s">
        <v>11</v>
      </c>
      <c r="M403" s="159" t="s">
        <v>1722</v>
      </c>
      <c r="N403" s="191"/>
    </row>
    <row r="404" spans="1:14" s="81" customFormat="1">
      <c r="A404" s="96">
        <v>779562</v>
      </c>
      <c r="B404" s="96" t="s">
        <v>1699</v>
      </c>
      <c r="C404" s="134" t="s">
        <v>1710</v>
      </c>
      <c r="D404" s="135" t="s">
        <v>1719</v>
      </c>
      <c r="E404" s="201">
        <v>9200</v>
      </c>
      <c r="F404" s="126">
        <v>0.2</v>
      </c>
      <c r="G404" s="242">
        <f t="shared" si="40"/>
        <v>7360</v>
      </c>
      <c r="H404" s="133" t="s">
        <v>22</v>
      </c>
      <c r="I404" s="126">
        <v>0.3</v>
      </c>
      <c r="J404" s="242">
        <f t="shared" si="41"/>
        <v>6440</v>
      </c>
      <c r="K404" s="173"/>
      <c r="L404" s="98" t="s">
        <v>11</v>
      </c>
      <c r="M404" s="159" t="s">
        <v>1729</v>
      </c>
      <c r="N404" s="191"/>
    </row>
    <row r="405" spans="1:14" s="81" customFormat="1">
      <c r="A405" s="96">
        <v>779555</v>
      </c>
      <c r="B405" s="96" t="s">
        <v>1698</v>
      </c>
      <c r="C405" s="134" t="s">
        <v>1709</v>
      </c>
      <c r="D405" s="135" t="s">
        <v>1719</v>
      </c>
      <c r="E405" s="201">
        <v>2235</v>
      </c>
      <c r="F405" s="126">
        <v>0.2</v>
      </c>
      <c r="G405" s="242">
        <f t="shared" si="40"/>
        <v>1788</v>
      </c>
      <c r="H405" s="133" t="s">
        <v>22</v>
      </c>
      <c r="I405" s="126">
        <v>0.3</v>
      </c>
      <c r="J405" s="242">
        <f t="shared" si="41"/>
        <v>1564.5</v>
      </c>
      <c r="K405" s="173"/>
      <c r="L405" s="98" t="s">
        <v>11</v>
      </c>
      <c r="M405" s="159" t="s">
        <v>1728</v>
      </c>
      <c r="N405" s="191"/>
    </row>
    <row r="406" spans="1:14" s="81" customFormat="1">
      <c r="A406" s="96">
        <v>779586</v>
      </c>
      <c r="B406" s="96" t="s">
        <v>1700</v>
      </c>
      <c r="C406" s="134" t="s">
        <v>1711</v>
      </c>
      <c r="D406" s="135" t="s">
        <v>1720</v>
      </c>
      <c r="E406" s="201">
        <v>9300</v>
      </c>
      <c r="F406" s="126">
        <v>0.2</v>
      </c>
      <c r="G406" s="242">
        <f t="shared" si="40"/>
        <v>7440</v>
      </c>
      <c r="H406" s="133" t="s">
        <v>22</v>
      </c>
      <c r="I406" s="126">
        <v>0.3000000000000001</v>
      </c>
      <c r="J406" s="242">
        <f t="shared" si="41"/>
        <v>6510</v>
      </c>
      <c r="K406" s="173"/>
      <c r="L406" s="98" t="s">
        <v>11</v>
      </c>
      <c r="M406" s="159" t="s">
        <v>1730</v>
      </c>
      <c r="N406" s="191"/>
    </row>
    <row r="407" spans="1:14" s="81" customFormat="1">
      <c r="A407" s="96">
        <v>779593</v>
      </c>
      <c r="B407" s="96" t="s">
        <v>1701</v>
      </c>
      <c r="C407" s="134" t="s">
        <v>1712</v>
      </c>
      <c r="D407" s="135" t="s">
        <v>1721</v>
      </c>
      <c r="E407" s="201">
        <v>2500</v>
      </c>
      <c r="F407" s="126">
        <v>0.2</v>
      </c>
      <c r="G407" s="242">
        <f t="shared" si="40"/>
        <v>2000</v>
      </c>
      <c r="H407" s="133" t="s">
        <v>22</v>
      </c>
      <c r="I407" s="126">
        <v>0.3</v>
      </c>
      <c r="J407" s="242">
        <f t="shared" si="41"/>
        <v>1750</v>
      </c>
      <c r="K407" s="173"/>
      <c r="L407" s="98" t="s">
        <v>11</v>
      </c>
      <c r="M407" s="159" t="s">
        <v>1731</v>
      </c>
      <c r="N407" s="191"/>
    </row>
    <row r="408" spans="1:14" s="81" customFormat="1">
      <c r="A408" s="179" t="s">
        <v>1742</v>
      </c>
      <c r="B408" s="96" t="s">
        <v>1737</v>
      </c>
      <c r="C408" s="134" t="s">
        <v>1739</v>
      </c>
      <c r="D408" s="134"/>
      <c r="E408" s="201">
        <v>3800</v>
      </c>
      <c r="F408" s="126">
        <v>0.2</v>
      </c>
      <c r="G408" s="242">
        <f t="shared" si="40"/>
        <v>3040</v>
      </c>
      <c r="H408" s="133" t="s">
        <v>22</v>
      </c>
      <c r="I408" s="126">
        <v>0.3</v>
      </c>
      <c r="J408" s="242">
        <f t="shared" si="41"/>
        <v>2660</v>
      </c>
      <c r="K408" s="173"/>
      <c r="L408" s="98" t="s">
        <v>228</v>
      </c>
      <c r="M408" s="160"/>
      <c r="N408" s="191"/>
    </row>
    <row r="409" spans="1:14" s="81" customFormat="1">
      <c r="A409" s="179" t="s">
        <v>1741</v>
      </c>
      <c r="B409" s="96" t="s">
        <v>1738</v>
      </c>
      <c r="C409" s="134" t="s">
        <v>1740</v>
      </c>
      <c r="D409" s="134"/>
      <c r="E409" s="201">
        <v>4950</v>
      </c>
      <c r="F409" s="126">
        <v>0.2</v>
      </c>
      <c r="G409" s="242">
        <f t="shared" si="40"/>
        <v>3960</v>
      </c>
      <c r="H409" s="133" t="s">
        <v>22</v>
      </c>
      <c r="I409" s="126">
        <v>0.3</v>
      </c>
      <c r="J409" s="242">
        <f t="shared" si="41"/>
        <v>3465</v>
      </c>
      <c r="K409" s="173"/>
      <c r="L409" s="98" t="s">
        <v>228</v>
      </c>
      <c r="M409" s="160"/>
      <c r="N409" s="191"/>
    </row>
    <row r="410" spans="1:14" s="82" customFormat="1" ht="21">
      <c r="A410" s="180"/>
      <c r="B410" s="180"/>
      <c r="C410" s="181" t="s">
        <v>1634</v>
      </c>
      <c r="D410" s="182"/>
      <c r="E410" s="142">
        <v>0</v>
      </c>
      <c r="F410" s="143"/>
      <c r="G410" s="162"/>
      <c r="H410" s="144"/>
      <c r="I410" s="143"/>
      <c r="J410" s="162"/>
      <c r="K410" s="145"/>
      <c r="L410" s="146"/>
      <c r="M410" s="183"/>
      <c r="N410" s="191"/>
    </row>
    <row r="411" spans="1:14">
      <c r="A411" s="180">
        <v>779777</v>
      </c>
      <c r="B411" s="180" t="s">
        <v>1636</v>
      </c>
      <c r="C411" s="184" t="s">
        <v>1637</v>
      </c>
      <c r="D411" s="180" t="s">
        <v>1643</v>
      </c>
      <c r="E411" s="247">
        <v>0</v>
      </c>
      <c r="F411" s="185">
        <v>0</v>
      </c>
      <c r="G411" s="185"/>
      <c r="H411" s="186"/>
      <c r="I411" s="187"/>
      <c r="J411" s="248"/>
      <c r="K411" s="188" t="str">
        <f>HYPERLINK(Таблица2[[#This Row],[Столбец11]],"Ссылка на сайт")</f>
        <v>Ссылка на сайт</v>
      </c>
      <c r="L411" s="189"/>
      <c r="M411" s="145" t="s">
        <v>1645</v>
      </c>
      <c r="N411" s="191"/>
    </row>
    <row r="412" spans="1:14">
      <c r="A412" s="180">
        <v>5004002300</v>
      </c>
      <c r="B412" s="180" t="s">
        <v>1638</v>
      </c>
      <c r="C412" s="184" t="s">
        <v>1641</v>
      </c>
      <c r="D412" s="180" t="s">
        <v>1642</v>
      </c>
      <c r="E412" s="247">
        <v>0</v>
      </c>
      <c r="F412" s="185">
        <v>0</v>
      </c>
      <c r="G412" s="185"/>
      <c r="H412" s="186"/>
      <c r="I412" s="187"/>
      <c r="J412" s="248"/>
      <c r="K412" s="188" t="str">
        <f>HYPERLINK(Таблица2[[#This Row],[Столбец11]],"Ссылка на сайт")</f>
        <v>Ссылка на сайт</v>
      </c>
      <c r="L412" s="189"/>
      <c r="M412" s="145" t="s">
        <v>1644</v>
      </c>
      <c r="N412" s="191"/>
    </row>
    <row r="413" spans="1:14">
      <c r="A413" s="180"/>
      <c r="B413" s="180" t="s">
        <v>1639</v>
      </c>
      <c r="C413" s="184" t="s">
        <v>1640</v>
      </c>
      <c r="D413" s="180"/>
      <c r="E413" s="247">
        <v>0</v>
      </c>
      <c r="F413" s="185">
        <v>0</v>
      </c>
      <c r="G413" s="185"/>
      <c r="H413" s="186"/>
      <c r="I413" s="187"/>
      <c r="J413" s="248"/>
      <c r="K413" s="188" t="str">
        <f>HYPERLINK(Таблица2[[#This Row],[Столбец11]],"Ссылка на сайт")</f>
        <v>Ссылка на сайт</v>
      </c>
      <c r="L413" s="189"/>
      <c r="M413" s="145" t="s">
        <v>1646</v>
      </c>
      <c r="N413" s="191"/>
    </row>
    <row r="414" spans="1:14">
      <c r="E414" s="249"/>
      <c r="F414" s="250"/>
      <c r="G414" s="250"/>
      <c r="H414" s="250"/>
      <c r="I414" s="251"/>
      <c r="J414" s="252"/>
    </row>
  </sheetData>
  <phoneticPr fontId="122" type="noConversion"/>
  <hyperlinks>
    <hyperlink ref="M412" r:id="rId1"/>
    <hyperlink ref="M411" r:id="rId2"/>
    <hyperlink ref="M413" r:id="rId3"/>
    <hyperlink ref="M397" r:id="rId4"/>
    <hyperlink ref="M398" r:id="rId5"/>
    <hyperlink ref="M399" r:id="rId6"/>
    <hyperlink ref="M400" r:id="rId7"/>
    <hyperlink ref="M401" r:id="rId8"/>
    <hyperlink ref="M402" r:id="rId9"/>
    <hyperlink ref="M403" r:id="rId10"/>
    <hyperlink ref="M405" r:id="rId11"/>
    <hyperlink ref="M404" r:id="rId12"/>
    <hyperlink ref="M406" r:id="rId13"/>
    <hyperlink ref="M407" r:id="rId14"/>
    <hyperlink ref="B354" r:id="rId15" display="https://www.rusgeocom.ru/products/kreplenie-kontrollera-rgk-t75"/>
    <hyperlink ref="M101" r:id="rId16"/>
  </hyperlinks>
  <pageMargins left="0.7" right="0.7" top="0.75" bottom="0.75" header="0.3" footer="0.3"/>
  <pageSetup paperSize="9" orientation="portrait" verticalDpi="0" r:id="rId17"/>
  <drawing r:id="rId18"/>
  <legacyDrawing r:id="rId19"/>
  <tableParts count="1">
    <tablePart r:id="rId2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I120"/>
  <sheetViews>
    <sheetView showGridLines="0" topLeftCell="A22" workbookViewId="0">
      <selection activeCell="C107" sqref="C107"/>
    </sheetView>
  </sheetViews>
  <sheetFormatPr defaultRowHeight="15"/>
  <cols>
    <col min="1" max="1" width="6.7109375" style="86" customWidth="1"/>
    <col min="2" max="2" width="11.140625" style="87" customWidth="1"/>
    <col min="3" max="3" width="52" style="88" customWidth="1"/>
    <col min="4" max="4" width="15.7109375" style="86" bestFit="1" customWidth="1"/>
    <col min="5" max="5" width="14.140625" style="86" customWidth="1"/>
    <col min="6" max="6" width="11.42578125" style="89" customWidth="1"/>
    <col min="7" max="7" width="17.7109375" style="86" customWidth="1"/>
    <col min="8" max="8" width="13.7109375" style="87" customWidth="1"/>
    <col min="9" max="9" width="9.140625" style="86" customWidth="1"/>
    <col min="10" max="16384" width="9.140625" style="86"/>
  </cols>
  <sheetData>
    <row r="1" spans="2:8" ht="39" customHeight="1">
      <c r="B1" s="86"/>
      <c r="C1" s="86"/>
      <c r="D1" s="109" t="s">
        <v>1788</v>
      </c>
      <c r="F1" s="86"/>
      <c r="H1" s="86"/>
    </row>
    <row r="2" spans="2:8" ht="25.5">
      <c r="B2" s="240" t="s">
        <v>2</v>
      </c>
      <c r="C2" s="240" t="s">
        <v>0</v>
      </c>
      <c r="D2" s="240" t="s">
        <v>461</v>
      </c>
      <c r="E2" s="240" t="s">
        <v>849</v>
      </c>
      <c r="F2" s="241" t="s">
        <v>904</v>
      </c>
      <c r="G2" s="240" t="s">
        <v>850</v>
      </c>
      <c r="H2" s="239" t="s">
        <v>9</v>
      </c>
    </row>
    <row r="3" spans="2:8" ht="15.75">
      <c r="B3" s="234"/>
      <c r="C3" s="215" t="s">
        <v>851</v>
      </c>
      <c r="D3" s="214"/>
      <c r="E3" s="214"/>
      <c r="F3" s="214"/>
      <c r="G3" s="214"/>
      <c r="H3" s="233"/>
    </row>
    <row r="4" spans="2:8">
      <c r="B4" s="205">
        <v>843418</v>
      </c>
      <c r="C4" s="209" t="s">
        <v>1753</v>
      </c>
      <c r="D4" s="207">
        <v>13500</v>
      </c>
      <c r="E4" s="208">
        <v>0.1</v>
      </c>
      <c r="F4" s="207">
        <f t="shared" ref="F4:F14" si="0">D4-D4*E4</f>
        <v>12150</v>
      </c>
      <c r="G4" s="206" t="s">
        <v>843</v>
      </c>
      <c r="H4" s="205" t="s">
        <v>905</v>
      </c>
    </row>
    <row r="5" spans="2:8">
      <c r="B5" s="205">
        <v>808088</v>
      </c>
      <c r="C5" s="210" t="s">
        <v>1754</v>
      </c>
      <c r="D5" s="207">
        <v>14250</v>
      </c>
      <c r="E5" s="208">
        <v>0.1</v>
      </c>
      <c r="F5" s="207">
        <f t="shared" si="0"/>
        <v>12825</v>
      </c>
      <c r="G5" s="206" t="s">
        <v>843</v>
      </c>
      <c r="H5" s="205" t="s">
        <v>905</v>
      </c>
    </row>
    <row r="6" spans="2:8">
      <c r="B6" s="205">
        <v>837031</v>
      </c>
      <c r="C6" s="210" t="s">
        <v>852</v>
      </c>
      <c r="D6" s="207">
        <v>21750</v>
      </c>
      <c r="E6" s="208">
        <v>0.1</v>
      </c>
      <c r="F6" s="207">
        <f t="shared" si="0"/>
        <v>19575</v>
      </c>
      <c r="G6" s="206" t="s">
        <v>843</v>
      </c>
      <c r="H6" s="205" t="s">
        <v>905</v>
      </c>
    </row>
    <row r="7" spans="2:8">
      <c r="B7" s="205">
        <v>792290</v>
      </c>
      <c r="C7" s="210" t="s">
        <v>1755</v>
      </c>
      <c r="D7" s="207">
        <v>62250</v>
      </c>
      <c r="E7" s="208">
        <v>0.1</v>
      </c>
      <c r="F7" s="207">
        <f t="shared" si="0"/>
        <v>56025</v>
      </c>
      <c r="G7" s="206" t="s">
        <v>843</v>
      </c>
      <c r="H7" s="205" t="s">
        <v>905</v>
      </c>
    </row>
    <row r="8" spans="2:8">
      <c r="B8" s="205">
        <v>823199</v>
      </c>
      <c r="C8" s="237" t="s">
        <v>1756</v>
      </c>
      <c r="D8" s="207">
        <v>107250</v>
      </c>
      <c r="E8" s="208">
        <v>0.1</v>
      </c>
      <c r="F8" s="207">
        <f t="shared" si="0"/>
        <v>96525</v>
      </c>
      <c r="G8" s="206" t="s">
        <v>843</v>
      </c>
      <c r="H8" s="205" t="s">
        <v>905</v>
      </c>
    </row>
    <row r="9" spans="2:8">
      <c r="B9" s="205">
        <v>792297</v>
      </c>
      <c r="C9" s="210" t="s">
        <v>1757</v>
      </c>
      <c r="D9" s="207">
        <v>107250</v>
      </c>
      <c r="E9" s="208">
        <v>0.1</v>
      </c>
      <c r="F9" s="207">
        <f t="shared" si="0"/>
        <v>96525</v>
      </c>
      <c r="G9" s="206" t="s">
        <v>843</v>
      </c>
      <c r="H9" s="205" t="s">
        <v>905</v>
      </c>
    </row>
    <row r="10" spans="2:8">
      <c r="B10" s="205">
        <v>806648</v>
      </c>
      <c r="C10" s="238" t="s">
        <v>1758</v>
      </c>
      <c r="D10" s="207">
        <v>146250</v>
      </c>
      <c r="E10" s="208">
        <v>0.1</v>
      </c>
      <c r="F10" s="207">
        <f t="shared" si="0"/>
        <v>131625</v>
      </c>
      <c r="G10" s="206" t="s">
        <v>843</v>
      </c>
      <c r="H10" s="205" t="s">
        <v>905</v>
      </c>
    </row>
    <row r="11" spans="2:8">
      <c r="B11" s="205">
        <v>805080</v>
      </c>
      <c r="C11" s="210" t="s">
        <v>1759</v>
      </c>
      <c r="D11" s="207">
        <v>156750</v>
      </c>
      <c r="E11" s="208">
        <v>0.1</v>
      </c>
      <c r="F11" s="207">
        <f t="shared" si="0"/>
        <v>141075</v>
      </c>
      <c r="G11" s="206" t="s">
        <v>843</v>
      </c>
      <c r="H11" s="205" t="s">
        <v>905</v>
      </c>
    </row>
    <row r="12" spans="2:8">
      <c r="B12" s="205">
        <v>887900</v>
      </c>
      <c r="C12" s="237" t="s">
        <v>1760</v>
      </c>
      <c r="D12" s="207">
        <v>231000</v>
      </c>
      <c r="E12" s="208">
        <v>0.1</v>
      </c>
      <c r="F12" s="207">
        <f t="shared" si="0"/>
        <v>207900</v>
      </c>
      <c r="G12" s="206" t="s">
        <v>843</v>
      </c>
      <c r="H12" s="205" t="s">
        <v>905</v>
      </c>
    </row>
    <row r="13" spans="2:8">
      <c r="B13" s="205">
        <v>850833</v>
      </c>
      <c r="C13" s="210" t="s">
        <v>1761</v>
      </c>
      <c r="D13" s="207">
        <v>39000</v>
      </c>
      <c r="E13" s="208">
        <v>0.1</v>
      </c>
      <c r="F13" s="207">
        <f t="shared" si="0"/>
        <v>35100</v>
      </c>
      <c r="G13" s="206" t="s">
        <v>843</v>
      </c>
      <c r="H13" s="205" t="s">
        <v>905</v>
      </c>
    </row>
    <row r="14" spans="2:8">
      <c r="B14" s="205">
        <v>855107</v>
      </c>
      <c r="C14" s="210" t="s">
        <v>1762</v>
      </c>
      <c r="D14" s="207">
        <v>54000</v>
      </c>
      <c r="E14" s="208">
        <v>0.1</v>
      </c>
      <c r="F14" s="207">
        <f t="shared" si="0"/>
        <v>48600</v>
      </c>
      <c r="G14" s="206" t="s">
        <v>843</v>
      </c>
      <c r="H14" s="205" t="s">
        <v>905</v>
      </c>
    </row>
    <row r="15" spans="2:8">
      <c r="B15" s="236"/>
      <c r="C15" s="235" t="s">
        <v>906</v>
      </c>
      <c r="D15" s="207">
        <v>1500</v>
      </c>
      <c r="E15" s="208"/>
      <c r="F15" s="207">
        <v>1000</v>
      </c>
      <c r="G15" s="223"/>
      <c r="H15" s="222"/>
    </row>
    <row r="16" spans="2:8" ht="15.75">
      <c r="B16" s="234"/>
      <c r="C16" s="215" t="s">
        <v>853</v>
      </c>
      <c r="D16" s="214"/>
      <c r="E16" s="214"/>
      <c r="F16" s="214"/>
      <c r="G16" s="214"/>
      <c r="H16" s="233"/>
    </row>
    <row r="17" spans="2:8">
      <c r="B17" s="205">
        <v>864982</v>
      </c>
      <c r="C17" s="209" t="s">
        <v>854</v>
      </c>
      <c r="D17" s="207">
        <v>87750</v>
      </c>
      <c r="E17" s="208">
        <v>0.1</v>
      </c>
      <c r="F17" s="207">
        <f t="shared" ref="F17:F34" si="1">D17-D17*E17</f>
        <v>78975</v>
      </c>
      <c r="G17" s="206" t="s">
        <v>843</v>
      </c>
      <c r="H17" s="205" t="s">
        <v>11</v>
      </c>
    </row>
    <row r="18" spans="2:8">
      <c r="B18" s="205">
        <v>820943</v>
      </c>
      <c r="C18" s="209" t="s">
        <v>235</v>
      </c>
      <c r="D18" s="207">
        <v>2400</v>
      </c>
      <c r="E18" s="208">
        <v>0.1</v>
      </c>
      <c r="F18" s="207">
        <f t="shared" si="1"/>
        <v>2160</v>
      </c>
      <c r="G18" s="206" t="s">
        <v>843</v>
      </c>
      <c r="H18" s="205" t="s">
        <v>11</v>
      </c>
    </row>
    <row r="19" spans="2:8">
      <c r="B19" s="205">
        <v>723385</v>
      </c>
      <c r="C19" s="209" t="s">
        <v>1763</v>
      </c>
      <c r="D19" s="207">
        <v>6000</v>
      </c>
      <c r="E19" s="208">
        <v>0.1</v>
      </c>
      <c r="F19" s="207">
        <f t="shared" si="1"/>
        <v>5400</v>
      </c>
      <c r="G19" s="206" t="s">
        <v>843</v>
      </c>
      <c r="H19" s="205" t="s">
        <v>11</v>
      </c>
    </row>
    <row r="20" spans="2:8">
      <c r="B20" s="205">
        <v>723774</v>
      </c>
      <c r="C20" s="209" t="s">
        <v>855</v>
      </c>
      <c r="D20" s="207">
        <v>6000</v>
      </c>
      <c r="E20" s="208">
        <v>0.1</v>
      </c>
      <c r="F20" s="207">
        <f t="shared" si="1"/>
        <v>5400</v>
      </c>
      <c r="G20" s="206" t="s">
        <v>843</v>
      </c>
      <c r="H20" s="205" t="s">
        <v>11</v>
      </c>
    </row>
    <row r="21" spans="2:8">
      <c r="B21" s="205">
        <v>766560</v>
      </c>
      <c r="C21" s="209" t="s">
        <v>1764</v>
      </c>
      <c r="D21" s="207">
        <v>3750</v>
      </c>
      <c r="E21" s="208">
        <v>0.1</v>
      </c>
      <c r="F21" s="207">
        <f t="shared" si="1"/>
        <v>3375</v>
      </c>
      <c r="G21" s="206" t="s">
        <v>843</v>
      </c>
      <c r="H21" s="205" t="s">
        <v>11</v>
      </c>
    </row>
    <row r="22" spans="2:8">
      <c r="B22" s="205">
        <v>794963</v>
      </c>
      <c r="C22" s="209" t="s">
        <v>856</v>
      </c>
      <c r="D22" s="207">
        <v>12000</v>
      </c>
      <c r="E22" s="208">
        <v>0.1</v>
      </c>
      <c r="F22" s="207">
        <f t="shared" si="1"/>
        <v>10800</v>
      </c>
      <c r="G22" s="206" t="s">
        <v>843</v>
      </c>
      <c r="H22" s="205" t="s">
        <v>11</v>
      </c>
    </row>
    <row r="23" spans="2:8">
      <c r="B23" s="205">
        <v>757938</v>
      </c>
      <c r="C23" s="209" t="s">
        <v>857</v>
      </c>
      <c r="D23" s="207">
        <v>15000</v>
      </c>
      <c r="E23" s="208">
        <v>0.1</v>
      </c>
      <c r="F23" s="207">
        <f t="shared" si="1"/>
        <v>13500</v>
      </c>
      <c r="G23" s="206" t="s">
        <v>843</v>
      </c>
      <c r="H23" s="205" t="s">
        <v>907</v>
      </c>
    </row>
    <row r="24" spans="2:8">
      <c r="B24" s="205">
        <v>848788</v>
      </c>
      <c r="C24" s="209" t="s">
        <v>858</v>
      </c>
      <c r="D24" s="207">
        <v>20250</v>
      </c>
      <c r="E24" s="208">
        <v>0.1</v>
      </c>
      <c r="F24" s="207">
        <f t="shared" si="1"/>
        <v>18225</v>
      </c>
      <c r="G24" s="206" t="s">
        <v>843</v>
      </c>
      <c r="H24" s="205" t="s">
        <v>11</v>
      </c>
    </row>
    <row r="25" spans="2:8">
      <c r="B25" s="205">
        <v>778359</v>
      </c>
      <c r="C25" s="209" t="s">
        <v>859</v>
      </c>
      <c r="D25" s="207">
        <v>18000</v>
      </c>
      <c r="E25" s="208">
        <v>0.1</v>
      </c>
      <c r="F25" s="207">
        <f t="shared" si="1"/>
        <v>16200</v>
      </c>
      <c r="G25" s="206" t="s">
        <v>843</v>
      </c>
      <c r="H25" s="205" t="s">
        <v>11</v>
      </c>
    </row>
    <row r="26" spans="2:8">
      <c r="B26" s="205">
        <v>780117</v>
      </c>
      <c r="C26" s="209" t="s">
        <v>860</v>
      </c>
      <c r="D26" s="207">
        <v>5625</v>
      </c>
      <c r="E26" s="208">
        <v>0.1</v>
      </c>
      <c r="F26" s="207">
        <f t="shared" si="1"/>
        <v>5062.5</v>
      </c>
      <c r="G26" s="206" t="s">
        <v>843</v>
      </c>
      <c r="H26" s="205" t="s">
        <v>11</v>
      </c>
    </row>
    <row r="27" spans="2:8">
      <c r="B27" s="205">
        <v>772796</v>
      </c>
      <c r="C27" s="209" t="s">
        <v>1787</v>
      </c>
      <c r="D27" s="207">
        <v>5625</v>
      </c>
      <c r="E27" s="208">
        <v>0.1</v>
      </c>
      <c r="F27" s="207">
        <f t="shared" si="1"/>
        <v>5062.5</v>
      </c>
      <c r="G27" s="206" t="s">
        <v>843</v>
      </c>
      <c r="H27" s="205" t="s">
        <v>11</v>
      </c>
    </row>
    <row r="28" spans="2:8">
      <c r="B28" s="205">
        <v>845810</v>
      </c>
      <c r="C28" s="209" t="s">
        <v>237</v>
      </c>
      <c r="D28" s="207">
        <v>3975</v>
      </c>
      <c r="E28" s="208">
        <v>0.1</v>
      </c>
      <c r="F28" s="207">
        <f t="shared" si="1"/>
        <v>3577.5</v>
      </c>
      <c r="G28" s="206" t="s">
        <v>843</v>
      </c>
      <c r="H28" s="205" t="s">
        <v>11</v>
      </c>
    </row>
    <row r="29" spans="2:8">
      <c r="B29" s="205">
        <v>799301</v>
      </c>
      <c r="C29" s="209" t="s">
        <v>861</v>
      </c>
      <c r="D29" s="207">
        <v>26375</v>
      </c>
      <c r="E29" s="208">
        <v>0.1</v>
      </c>
      <c r="F29" s="207">
        <f t="shared" si="1"/>
        <v>23737.5</v>
      </c>
      <c r="G29" s="206" t="s">
        <v>843</v>
      </c>
      <c r="H29" s="205" t="s">
        <v>11</v>
      </c>
    </row>
    <row r="30" spans="2:8">
      <c r="B30" s="205">
        <v>828414</v>
      </c>
      <c r="C30" s="209" t="s">
        <v>862</v>
      </c>
      <c r="D30" s="207">
        <v>40500</v>
      </c>
      <c r="E30" s="208">
        <v>0.1</v>
      </c>
      <c r="F30" s="207">
        <f t="shared" si="1"/>
        <v>36450</v>
      </c>
      <c r="G30" s="206" t="s">
        <v>843</v>
      </c>
      <c r="H30" s="205" t="s">
        <v>11</v>
      </c>
    </row>
    <row r="31" spans="2:8" ht="30">
      <c r="B31" s="232" t="s">
        <v>863</v>
      </c>
      <c r="C31" s="209" t="s">
        <v>908</v>
      </c>
      <c r="D31" s="207">
        <v>3750</v>
      </c>
      <c r="E31" s="208">
        <v>0.1</v>
      </c>
      <c r="F31" s="207">
        <f t="shared" si="1"/>
        <v>3375</v>
      </c>
      <c r="G31" s="206" t="s">
        <v>843</v>
      </c>
      <c r="H31" s="205" t="s">
        <v>11</v>
      </c>
    </row>
    <row r="32" spans="2:8">
      <c r="B32" s="205">
        <v>819574</v>
      </c>
      <c r="C32" s="209" t="s">
        <v>238</v>
      </c>
      <c r="D32" s="207">
        <v>2250</v>
      </c>
      <c r="E32" s="208">
        <v>0.1</v>
      </c>
      <c r="F32" s="207">
        <f t="shared" si="1"/>
        <v>2025</v>
      </c>
      <c r="G32" s="206" t="s">
        <v>843</v>
      </c>
      <c r="H32" s="205" t="s">
        <v>11</v>
      </c>
    </row>
    <row r="33" spans="2:8">
      <c r="B33" s="205">
        <v>833751</v>
      </c>
      <c r="C33" s="209" t="s">
        <v>239</v>
      </c>
      <c r="D33" s="207">
        <v>22500</v>
      </c>
      <c r="E33" s="208">
        <v>0.1</v>
      </c>
      <c r="F33" s="207">
        <f t="shared" si="1"/>
        <v>20250</v>
      </c>
      <c r="G33" s="206" t="s">
        <v>843</v>
      </c>
      <c r="H33" s="205" t="s">
        <v>11</v>
      </c>
    </row>
    <row r="34" spans="2:8">
      <c r="B34" s="205">
        <v>864989</v>
      </c>
      <c r="C34" s="209" t="s">
        <v>864</v>
      </c>
      <c r="D34" s="207">
        <v>19500</v>
      </c>
      <c r="E34" s="208">
        <v>0.1</v>
      </c>
      <c r="F34" s="207">
        <f t="shared" si="1"/>
        <v>17550</v>
      </c>
      <c r="G34" s="206" t="s">
        <v>843</v>
      </c>
      <c r="H34" s="205" t="s">
        <v>11</v>
      </c>
    </row>
    <row r="35" spans="2:8" ht="15.75">
      <c r="B35" s="231"/>
      <c r="C35" s="215" t="s">
        <v>865</v>
      </c>
      <c r="D35" s="230"/>
      <c r="E35" s="214"/>
      <c r="F35" s="230"/>
      <c r="G35" s="230"/>
      <c r="H35" s="229"/>
    </row>
    <row r="36" spans="2:8">
      <c r="B36" s="205">
        <v>848435</v>
      </c>
      <c r="C36" s="209" t="s">
        <v>1765</v>
      </c>
      <c r="D36" s="207">
        <v>33750</v>
      </c>
      <c r="E36" s="208">
        <v>0.1</v>
      </c>
      <c r="F36" s="207">
        <f t="shared" ref="F36:F43" si="2">D36-D36*E36</f>
        <v>30375</v>
      </c>
      <c r="G36" s="206" t="s">
        <v>843</v>
      </c>
      <c r="H36" s="205" t="s">
        <v>905</v>
      </c>
    </row>
    <row r="37" spans="2:8">
      <c r="B37" s="205">
        <v>864413</v>
      </c>
      <c r="C37" s="209" t="s">
        <v>1766</v>
      </c>
      <c r="D37" s="207">
        <v>45000</v>
      </c>
      <c r="E37" s="208">
        <v>0.1</v>
      </c>
      <c r="F37" s="207">
        <f t="shared" si="2"/>
        <v>40500</v>
      </c>
      <c r="G37" s="206" t="s">
        <v>843</v>
      </c>
      <c r="H37" s="205" t="s">
        <v>905</v>
      </c>
    </row>
    <row r="38" spans="2:8">
      <c r="B38" s="205">
        <v>864420</v>
      </c>
      <c r="C38" s="209" t="s">
        <v>1767</v>
      </c>
      <c r="D38" s="207">
        <v>63750</v>
      </c>
      <c r="E38" s="208">
        <v>0.1</v>
      </c>
      <c r="F38" s="207">
        <f t="shared" si="2"/>
        <v>57375</v>
      </c>
      <c r="G38" s="206" t="s">
        <v>843</v>
      </c>
      <c r="H38" s="205" t="s">
        <v>905</v>
      </c>
    </row>
    <row r="39" spans="2:8">
      <c r="B39" s="205">
        <v>864431</v>
      </c>
      <c r="C39" s="209" t="s">
        <v>1768</v>
      </c>
      <c r="D39" s="207">
        <v>63750</v>
      </c>
      <c r="E39" s="208">
        <v>0.1</v>
      </c>
      <c r="F39" s="207">
        <f t="shared" si="2"/>
        <v>57375</v>
      </c>
      <c r="G39" s="206" t="s">
        <v>843</v>
      </c>
      <c r="H39" s="205" t="s">
        <v>905</v>
      </c>
    </row>
    <row r="40" spans="2:8">
      <c r="B40" s="205">
        <v>918976</v>
      </c>
      <c r="C40" s="209" t="s">
        <v>1613</v>
      </c>
      <c r="D40" s="207">
        <v>58500</v>
      </c>
      <c r="E40" s="208">
        <v>0.1</v>
      </c>
      <c r="F40" s="207">
        <f t="shared" si="2"/>
        <v>52650</v>
      </c>
      <c r="G40" s="206"/>
      <c r="H40" s="205" t="s">
        <v>905</v>
      </c>
    </row>
    <row r="41" spans="2:8">
      <c r="B41" s="205">
        <v>912969</v>
      </c>
      <c r="C41" s="209" t="s">
        <v>1614</v>
      </c>
      <c r="D41" s="207">
        <v>87750</v>
      </c>
      <c r="E41" s="208">
        <v>0.1</v>
      </c>
      <c r="F41" s="207">
        <f t="shared" si="2"/>
        <v>78975</v>
      </c>
      <c r="G41" s="206"/>
      <c r="H41" s="205" t="s">
        <v>905</v>
      </c>
    </row>
    <row r="42" spans="2:8">
      <c r="B42" s="205">
        <v>918977</v>
      </c>
      <c r="C42" s="228" t="s">
        <v>1615</v>
      </c>
      <c r="D42" s="207">
        <v>87000</v>
      </c>
      <c r="E42" s="208">
        <v>0.1</v>
      </c>
      <c r="F42" s="207">
        <f t="shared" si="2"/>
        <v>78300</v>
      </c>
      <c r="G42" s="206"/>
      <c r="H42" s="205" t="s">
        <v>905</v>
      </c>
    </row>
    <row r="43" spans="2:8">
      <c r="B43" s="205">
        <v>912971</v>
      </c>
      <c r="C43" s="228" t="s">
        <v>1616</v>
      </c>
      <c r="D43" s="207">
        <v>102750</v>
      </c>
      <c r="E43" s="208">
        <v>0.1</v>
      </c>
      <c r="F43" s="207">
        <f t="shared" si="2"/>
        <v>92475</v>
      </c>
      <c r="G43" s="206"/>
      <c r="H43" s="205" t="s">
        <v>905</v>
      </c>
    </row>
    <row r="44" spans="2:8" ht="15.75">
      <c r="B44" s="227"/>
      <c r="C44" s="215" t="s">
        <v>866</v>
      </c>
      <c r="D44" s="226"/>
      <c r="E44" s="208">
        <v>0.1</v>
      </c>
      <c r="F44" s="226"/>
      <c r="G44" s="226"/>
      <c r="H44" s="225"/>
    </row>
    <row r="45" spans="2:8">
      <c r="B45" s="205">
        <v>866090</v>
      </c>
      <c r="C45" s="209" t="s">
        <v>867</v>
      </c>
      <c r="D45" s="207">
        <v>30750</v>
      </c>
      <c r="E45" s="208">
        <v>0.1</v>
      </c>
      <c r="F45" s="207">
        <f t="shared" ref="F45:F50" si="3">D45-D45*E45</f>
        <v>27675</v>
      </c>
      <c r="G45" s="206" t="s">
        <v>843</v>
      </c>
      <c r="H45" s="205" t="s">
        <v>11</v>
      </c>
    </row>
    <row r="46" spans="2:8">
      <c r="B46" s="205">
        <v>794963</v>
      </c>
      <c r="C46" s="209" t="s">
        <v>1769</v>
      </c>
      <c r="D46" s="207">
        <v>12000</v>
      </c>
      <c r="E46" s="208">
        <v>0.1</v>
      </c>
      <c r="F46" s="207">
        <f t="shared" si="3"/>
        <v>10800</v>
      </c>
      <c r="G46" s="206" t="s">
        <v>843</v>
      </c>
      <c r="H46" s="205" t="s">
        <v>11</v>
      </c>
    </row>
    <row r="47" spans="2:8">
      <c r="B47" s="205">
        <v>757938</v>
      </c>
      <c r="C47" s="209" t="s">
        <v>1770</v>
      </c>
      <c r="D47" s="207">
        <v>15000</v>
      </c>
      <c r="E47" s="208">
        <v>0.1</v>
      </c>
      <c r="F47" s="207">
        <f t="shared" si="3"/>
        <v>13500</v>
      </c>
      <c r="G47" s="206" t="s">
        <v>843</v>
      </c>
      <c r="H47" s="205" t="s">
        <v>907</v>
      </c>
    </row>
    <row r="48" spans="2:8">
      <c r="B48" s="205">
        <v>848788</v>
      </c>
      <c r="C48" s="209" t="s">
        <v>858</v>
      </c>
      <c r="D48" s="207">
        <v>20250</v>
      </c>
      <c r="E48" s="208">
        <v>0.1</v>
      </c>
      <c r="F48" s="207">
        <f t="shared" si="3"/>
        <v>18225</v>
      </c>
      <c r="G48" s="206" t="s">
        <v>843</v>
      </c>
      <c r="H48" s="205" t="s">
        <v>11</v>
      </c>
    </row>
    <row r="49" spans="2:8">
      <c r="B49" s="205">
        <v>758831</v>
      </c>
      <c r="C49" s="209" t="s">
        <v>391</v>
      </c>
      <c r="D49" s="207">
        <v>3750</v>
      </c>
      <c r="E49" s="208">
        <v>0.1</v>
      </c>
      <c r="F49" s="207">
        <f t="shared" si="3"/>
        <v>3375</v>
      </c>
      <c r="G49" s="206" t="s">
        <v>843</v>
      </c>
      <c r="H49" s="205" t="s">
        <v>11</v>
      </c>
    </row>
    <row r="50" spans="2:8">
      <c r="B50" s="205">
        <v>780117</v>
      </c>
      <c r="C50" s="209" t="s">
        <v>860</v>
      </c>
      <c r="D50" s="207">
        <v>5625</v>
      </c>
      <c r="E50" s="208">
        <v>0.1</v>
      </c>
      <c r="F50" s="207">
        <f t="shared" si="3"/>
        <v>5062.5</v>
      </c>
      <c r="G50" s="206" t="s">
        <v>843</v>
      </c>
      <c r="H50" s="205" t="s">
        <v>11</v>
      </c>
    </row>
    <row r="51" spans="2:8" ht="15.75">
      <c r="B51" s="216"/>
      <c r="C51" s="215" t="s">
        <v>868</v>
      </c>
      <c r="D51" s="213"/>
      <c r="E51" s="214"/>
      <c r="F51" s="213"/>
      <c r="G51" s="212"/>
      <c r="H51" s="205"/>
    </row>
    <row r="52" spans="2:8">
      <c r="B52" s="205">
        <v>844692</v>
      </c>
      <c r="C52" s="209" t="s">
        <v>869</v>
      </c>
      <c r="D52" s="207">
        <v>741750</v>
      </c>
      <c r="E52" s="208">
        <v>0.08</v>
      </c>
      <c r="F52" s="207">
        <f>D52-D52*E52</f>
        <v>682410</v>
      </c>
      <c r="G52" s="206" t="s">
        <v>843</v>
      </c>
      <c r="H52" s="205" t="s">
        <v>905</v>
      </c>
    </row>
    <row r="53" spans="2:8">
      <c r="B53" s="224"/>
      <c r="C53" s="224" t="s">
        <v>909</v>
      </c>
      <c r="D53" s="207">
        <v>3000</v>
      </c>
      <c r="E53" s="208"/>
      <c r="F53" s="207">
        <v>2000</v>
      </c>
      <c r="G53" s="223"/>
      <c r="H53" s="222"/>
    </row>
    <row r="54" spans="2:8" ht="15.75">
      <c r="B54" s="216"/>
      <c r="C54" s="215" t="s">
        <v>870</v>
      </c>
      <c r="D54" s="213"/>
      <c r="E54" s="214"/>
      <c r="F54" s="213"/>
      <c r="G54" s="213"/>
      <c r="H54" s="212"/>
    </row>
    <row r="55" spans="2:8">
      <c r="B55" s="205">
        <v>784472</v>
      </c>
      <c r="C55" s="209" t="s">
        <v>234</v>
      </c>
      <c r="D55" s="207">
        <v>67500</v>
      </c>
      <c r="E55" s="208">
        <v>0.08</v>
      </c>
      <c r="F55" s="207">
        <f t="shared" ref="F55:F62" si="4">D55-D55*E55</f>
        <v>62100</v>
      </c>
      <c r="G55" s="206" t="s">
        <v>843</v>
      </c>
      <c r="H55" s="205"/>
    </row>
    <row r="56" spans="2:8" ht="30">
      <c r="B56" s="205">
        <v>5307744</v>
      </c>
      <c r="C56" s="209" t="s">
        <v>401</v>
      </c>
      <c r="D56" s="207">
        <v>6750</v>
      </c>
      <c r="E56" s="208">
        <v>0.08</v>
      </c>
      <c r="F56" s="207">
        <f t="shared" si="4"/>
        <v>6210</v>
      </c>
      <c r="G56" s="206" t="s">
        <v>843</v>
      </c>
      <c r="H56" s="205"/>
    </row>
    <row r="57" spans="2:8" ht="30">
      <c r="B57" s="205">
        <v>5307745</v>
      </c>
      <c r="C57" s="209" t="s">
        <v>402</v>
      </c>
      <c r="D57" s="207">
        <v>12000</v>
      </c>
      <c r="E57" s="208">
        <v>0.08</v>
      </c>
      <c r="F57" s="207">
        <f t="shared" si="4"/>
        <v>11040</v>
      </c>
      <c r="G57" s="206" t="s">
        <v>843</v>
      </c>
      <c r="H57" s="205"/>
    </row>
    <row r="58" spans="2:8" ht="30">
      <c r="B58" s="205">
        <v>5307746</v>
      </c>
      <c r="C58" s="209" t="s">
        <v>403</v>
      </c>
      <c r="D58" s="207">
        <v>16500</v>
      </c>
      <c r="E58" s="208">
        <v>0.08</v>
      </c>
      <c r="F58" s="207">
        <f t="shared" si="4"/>
        <v>15180</v>
      </c>
      <c r="G58" s="206" t="s">
        <v>843</v>
      </c>
      <c r="H58" s="205"/>
    </row>
    <row r="59" spans="2:8">
      <c r="B59" s="205">
        <v>780994</v>
      </c>
      <c r="C59" s="209" t="s">
        <v>871</v>
      </c>
      <c r="D59" s="207">
        <v>9000</v>
      </c>
      <c r="E59" s="208">
        <v>0.1</v>
      </c>
      <c r="F59" s="207">
        <f t="shared" si="4"/>
        <v>8100</v>
      </c>
      <c r="G59" s="206" t="s">
        <v>843</v>
      </c>
      <c r="H59" s="205" t="s">
        <v>11</v>
      </c>
    </row>
    <row r="60" spans="2:8">
      <c r="B60" s="205">
        <v>780967</v>
      </c>
      <c r="C60" s="209" t="s">
        <v>395</v>
      </c>
      <c r="D60" s="207">
        <v>3000</v>
      </c>
      <c r="E60" s="208">
        <v>0.1</v>
      </c>
      <c r="F60" s="207">
        <f t="shared" si="4"/>
        <v>2700</v>
      </c>
      <c r="G60" s="206" t="s">
        <v>843</v>
      </c>
      <c r="H60" s="205" t="s">
        <v>11</v>
      </c>
    </row>
    <row r="61" spans="2:8">
      <c r="B61" s="205">
        <v>820943</v>
      </c>
      <c r="C61" s="209" t="s">
        <v>235</v>
      </c>
      <c r="D61" s="207">
        <v>2400</v>
      </c>
      <c r="E61" s="208">
        <v>0.1</v>
      </c>
      <c r="F61" s="207">
        <f t="shared" si="4"/>
        <v>2160</v>
      </c>
      <c r="G61" s="206" t="s">
        <v>843</v>
      </c>
      <c r="H61" s="205" t="s">
        <v>11</v>
      </c>
    </row>
    <row r="62" spans="2:8">
      <c r="B62" s="205">
        <v>765199</v>
      </c>
      <c r="C62" s="209" t="s">
        <v>392</v>
      </c>
      <c r="D62" s="207">
        <v>16200</v>
      </c>
      <c r="E62" s="208">
        <v>0.1</v>
      </c>
      <c r="F62" s="207">
        <f t="shared" si="4"/>
        <v>14580</v>
      </c>
      <c r="G62" s="206" t="s">
        <v>843</v>
      </c>
      <c r="H62" s="205" t="s">
        <v>11</v>
      </c>
    </row>
    <row r="63" spans="2:8" ht="15.75">
      <c r="B63" s="216"/>
      <c r="C63" s="215" t="s">
        <v>872</v>
      </c>
      <c r="D63" s="213"/>
      <c r="E63" s="214"/>
      <c r="F63" s="213"/>
      <c r="G63" s="213"/>
      <c r="H63" s="212"/>
    </row>
    <row r="64" spans="2:8">
      <c r="B64" s="205">
        <v>840381</v>
      </c>
      <c r="C64" s="209" t="s">
        <v>873</v>
      </c>
      <c r="D64" s="207">
        <v>24750</v>
      </c>
      <c r="E64" s="208">
        <v>0.1</v>
      </c>
      <c r="F64" s="207">
        <f t="shared" ref="F64:F72" si="5">D64-D64*E64</f>
        <v>22275</v>
      </c>
      <c r="G64" s="206" t="s">
        <v>843</v>
      </c>
      <c r="H64" s="205" t="s">
        <v>398</v>
      </c>
    </row>
    <row r="65" spans="2:8">
      <c r="B65" s="205">
        <v>840382</v>
      </c>
      <c r="C65" s="209" t="s">
        <v>874</v>
      </c>
      <c r="D65" s="207">
        <v>26375</v>
      </c>
      <c r="E65" s="208">
        <v>0.1</v>
      </c>
      <c r="F65" s="207">
        <f t="shared" si="5"/>
        <v>23737.5</v>
      </c>
      <c r="G65" s="206" t="s">
        <v>843</v>
      </c>
      <c r="H65" s="205" t="s">
        <v>398</v>
      </c>
    </row>
    <row r="66" spans="2:8">
      <c r="B66" s="205">
        <v>840383</v>
      </c>
      <c r="C66" s="209" t="s">
        <v>875</v>
      </c>
      <c r="D66" s="207">
        <v>28500</v>
      </c>
      <c r="E66" s="208">
        <v>0.1</v>
      </c>
      <c r="F66" s="207">
        <f t="shared" si="5"/>
        <v>25650</v>
      </c>
      <c r="G66" s="206" t="s">
        <v>843</v>
      </c>
      <c r="H66" s="205" t="s">
        <v>398</v>
      </c>
    </row>
    <row r="67" spans="2:8">
      <c r="B67" s="205">
        <v>840384</v>
      </c>
      <c r="C67" s="209" t="s">
        <v>876</v>
      </c>
      <c r="D67" s="207">
        <v>30000</v>
      </c>
      <c r="E67" s="208">
        <v>0.1</v>
      </c>
      <c r="F67" s="207">
        <f t="shared" si="5"/>
        <v>27000</v>
      </c>
      <c r="G67" s="206" t="s">
        <v>843</v>
      </c>
      <c r="H67" s="205" t="s">
        <v>398</v>
      </c>
    </row>
    <row r="68" spans="2:8">
      <c r="B68" s="205">
        <v>840385</v>
      </c>
      <c r="C68" s="209" t="s">
        <v>877</v>
      </c>
      <c r="D68" s="207">
        <v>31500</v>
      </c>
      <c r="E68" s="208">
        <v>0.1</v>
      </c>
      <c r="F68" s="207">
        <f t="shared" si="5"/>
        <v>28350</v>
      </c>
      <c r="G68" s="206" t="s">
        <v>843</v>
      </c>
      <c r="H68" s="205" t="s">
        <v>398</v>
      </c>
    </row>
    <row r="69" spans="2:8">
      <c r="B69" s="205">
        <v>840386</v>
      </c>
      <c r="C69" s="209" t="s">
        <v>878</v>
      </c>
      <c r="D69" s="207">
        <v>33000</v>
      </c>
      <c r="E69" s="208">
        <v>0.1</v>
      </c>
      <c r="F69" s="207">
        <f t="shared" si="5"/>
        <v>29700</v>
      </c>
      <c r="G69" s="206" t="s">
        <v>843</v>
      </c>
      <c r="H69" s="205" t="s">
        <v>398</v>
      </c>
    </row>
    <row r="70" spans="2:8">
      <c r="B70" s="205">
        <v>641982</v>
      </c>
      <c r="C70" s="209" t="s">
        <v>879</v>
      </c>
      <c r="D70" s="207">
        <v>70500</v>
      </c>
      <c r="E70" s="208">
        <v>0.1</v>
      </c>
      <c r="F70" s="207">
        <f t="shared" si="5"/>
        <v>63450</v>
      </c>
      <c r="G70" s="206" t="s">
        <v>843</v>
      </c>
      <c r="H70" s="205" t="s">
        <v>398</v>
      </c>
    </row>
    <row r="71" spans="2:8">
      <c r="B71" s="205">
        <v>641983</v>
      </c>
      <c r="C71" s="209" t="s">
        <v>880</v>
      </c>
      <c r="D71" s="207">
        <v>84000</v>
      </c>
      <c r="E71" s="208">
        <v>0.1</v>
      </c>
      <c r="F71" s="207">
        <f t="shared" si="5"/>
        <v>75600</v>
      </c>
      <c r="G71" s="206" t="s">
        <v>843</v>
      </c>
      <c r="H71" s="205" t="s">
        <v>398</v>
      </c>
    </row>
    <row r="72" spans="2:8">
      <c r="B72" s="205">
        <v>833190</v>
      </c>
      <c r="C72" s="209" t="s">
        <v>881</v>
      </c>
      <c r="D72" s="207">
        <v>135000</v>
      </c>
      <c r="E72" s="208">
        <v>0.1</v>
      </c>
      <c r="F72" s="207">
        <f t="shared" si="5"/>
        <v>121500</v>
      </c>
      <c r="G72" s="206" t="s">
        <v>843</v>
      </c>
      <c r="H72" s="205" t="s">
        <v>398</v>
      </c>
    </row>
    <row r="73" spans="2:8">
      <c r="B73" s="209"/>
      <c r="C73" s="209" t="s">
        <v>910</v>
      </c>
      <c r="D73" s="207">
        <v>1500</v>
      </c>
      <c r="E73" s="208"/>
      <c r="F73" s="207">
        <v>1000</v>
      </c>
      <c r="G73" s="223"/>
      <c r="H73" s="222"/>
    </row>
    <row r="74" spans="2:8" ht="15.75">
      <c r="B74" s="216"/>
      <c r="C74" s="215" t="s">
        <v>882</v>
      </c>
      <c r="D74" s="213"/>
      <c r="E74" s="214"/>
      <c r="F74" s="213"/>
      <c r="G74" s="213"/>
      <c r="H74" s="212"/>
    </row>
    <row r="75" spans="2:8">
      <c r="B75" s="205">
        <v>767710</v>
      </c>
      <c r="C75" s="209" t="s">
        <v>883</v>
      </c>
      <c r="D75" s="207">
        <v>16500</v>
      </c>
      <c r="E75" s="208">
        <v>0.1</v>
      </c>
      <c r="F75" s="207">
        <f t="shared" ref="F75:F89" si="6">D75-D75*E75</f>
        <v>14850</v>
      </c>
      <c r="G75" s="206" t="s">
        <v>843</v>
      </c>
      <c r="H75" s="205" t="s">
        <v>11</v>
      </c>
    </row>
    <row r="76" spans="2:8">
      <c r="B76" s="205">
        <v>727588</v>
      </c>
      <c r="C76" s="209" t="s">
        <v>884</v>
      </c>
      <c r="D76" s="207">
        <v>10500</v>
      </c>
      <c r="E76" s="208">
        <v>0.1</v>
      </c>
      <c r="F76" s="207">
        <f t="shared" si="6"/>
        <v>9450</v>
      </c>
      <c r="G76" s="206" t="s">
        <v>843</v>
      </c>
      <c r="H76" s="205" t="s">
        <v>11</v>
      </c>
    </row>
    <row r="77" spans="2:8">
      <c r="B77" s="205">
        <v>296632</v>
      </c>
      <c r="C77" s="209" t="s">
        <v>885</v>
      </c>
      <c r="D77" s="207">
        <v>67500</v>
      </c>
      <c r="E77" s="208">
        <v>0.1</v>
      </c>
      <c r="F77" s="207">
        <f t="shared" si="6"/>
        <v>60750</v>
      </c>
      <c r="G77" s="206" t="s">
        <v>843</v>
      </c>
      <c r="H77" s="205" t="s">
        <v>11</v>
      </c>
    </row>
    <row r="78" spans="2:8">
      <c r="B78" s="205">
        <v>328422</v>
      </c>
      <c r="C78" s="209" t="s">
        <v>886</v>
      </c>
      <c r="D78" s="207">
        <v>103500</v>
      </c>
      <c r="E78" s="208">
        <v>0.1</v>
      </c>
      <c r="F78" s="207">
        <f t="shared" si="6"/>
        <v>93150</v>
      </c>
      <c r="G78" s="206" t="s">
        <v>843</v>
      </c>
      <c r="H78" s="205" t="s">
        <v>11</v>
      </c>
    </row>
    <row r="79" spans="2:8">
      <c r="B79" s="205">
        <v>555636</v>
      </c>
      <c r="C79" s="209" t="s">
        <v>887</v>
      </c>
      <c r="D79" s="207">
        <v>210000</v>
      </c>
      <c r="E79" s="208">
        <v>0.1</v>
      </c>
      <c r="F79" s="207">
        <f t="shared" si="6"/>
        <v>189000</v>
      </c>
      <c r="G79" s="206" t="s">
        <v>843</v>
      </c>
      <c r="H79" s="205" t="s">
        <v>11</v>
      </c>
    </row>
    <row r="80" spans="2:8">
      <c r="B80" s="205">
        <v>197000</v>
      </c>
      <c r="C80" s="209" t="s">
        <v>241</v>
      </c>
      <c r="D80" s="207">
        <v>21750</v>
      </c>
      <c r="E80" s="208">
        <v>0.1</v>
      </c>
      <c r="F80" s="207">
        <f t="shared" si="6"/>
        <v>19575</v>
      </c>
      <c r="G80" s="206" t="s">
        <v>843</v>
      </c>
      <c r="H80" s="205" t="s">
        <v>11</v>
      </c>
    </row>
    <row r="81" spans="2:9">
      <c r="B81" s="205">
        <v>555638</v>
      </c>
      <c r="C81" s="209" t="s">
        <v>888</v>
      </c>
      <c r="D81" s="207">
        <v>330750</v>
      </c>
      <c r="E81" s="208">
        <v>0.1</v>
      </c>
      <c r="F81" s="207">
        <f t="shared" si="6"/>
        <v>297675</v>
      </c>
      <c r="G81" s="206" t="s">
        <v>843</v>
      </c>
      <c r="H81" s="205" t="s">
        <v>11</v>
      </c>
    </row>
    <row r="82" spans="2:9">
      <c r="B82" s="205">
        <v>555639</v>
      </c>
      <c r="C82" s="209" t="s">
        <v>240</v>
      </c>
      <c r="D82" s="207">
        <v>2250</v>
      </c>
      <c r="E82" s="208">
        <v>0.1</v>
      </c>
      <c r="F82" s="207">
        <f t="shared" si="6"/>
        <v>2025</v>
      </c>
      <c r="G82" s="206" t="s">
        <v>843</v>
      </c>
      <c r="H82" s="205" t="s">
        <v>11</v>
      </c>
    </row>
    <row r="83" spans="2:9">
      <c r="B83" s="205">
        <v>555641</v>
      </c>
      <c r="C83" s="209" t="s">
        <v>889</v>
      </c>
      <c r="D83" s="207">
        <v>138000</v>
      </c>
      <c r="E83" s="208">
        <v>0.1</v>
      </c>
      <c r="F83" s="207">
        <f t="shared" si="6"/>
        <v>124200</v>
      </c>
      <c r="G83" s="206" t="s">
        <v>843</v>
      </c>
      <c r="H83" s="205" t="s">
        <v>11</v>
      </c>
    </row>
    <row r="84" spans="2:9">
      <c r="B84" s="205">
        <v>555642</v>
      </c>
      <c r="C84" s="209" t="s">
        <v>890</v>
      </c>
      <c r="D84" s="207">
        <v>172500</v>
      </c>
      <c r="E84" s="208">
        <v>0.1</v>
      </c>
      <c r="F84" s="207">
        <f t="shared" si="6"/>
        <v>155250</v>
      </c>
      <c r="G84" s="206" t="s">
        <v>843</v>
      </c>
      <c r="H84" s="205" t="s">
        <v>11</v>
      </c>
    </row>
    <row r="85" spans="2:9">
      <c r="B85" s="205">
        <v>356121</v>
      </c>
      <c r="C85" s="209" t="s">
        <v>891</v>
      </c>
      <c r="D85" s="207">
        <v>562500</v>
      </c>
      <c r="E85" s="208">
        <v>0.1</v>
      </c>
      <c r="F85" s="207">
        <f t="shared" si="6"/>
        <v>506250</v>
      </c>
      <c r="G85" s="206" t="s">
        <v>843</v>
      </c>
      <c r="H85" s="205" t="s">
        <v>11</v>
      </c>
    </row>
    <row r="86" spans="2:9">
      <c r="B86" s="205">
        <v>199899</v>
      </c>
      <c r="C86" s="209" t="s">
        <v>393</v>
      </c>
      <c r="D86" s="207">
        <v>465750</v>
      </c>
      <c r="E86" s="208">
        <v>0.1</v>
      </c>
      <c r="F86" s="207">
        <f t="shared" si="6"/>
        <v>419175</v>
      </c>
      <c r="G86" s="206" t="s">
        <v>843</v>
      </c>
      <c r="H86" s="205" t="s">
        <v>11</v>
      </c>
    </row>
    <row r="87" spans="2:9">
      <c r="B87" s="205">
        <v>346475</v>
      </c>
      <c r="C87" s="209" t="s">
        <v>892</v>
      </c>
      <c r="D87" s="207">
        <v>72750</v>
      </c>
      <c r="E87" s="208">
        <v>0.1</v>
      </c>
      <c r="F87" s="207">
        <f t="shared" si="6"/>
        <v>65475</v>
      </c>
      <c r="G87" s="206" t="s">
        <v>843</v>
      </c>
      <c r="H87" s="205" t="s">
        <v>11</v>
      </c>
    </row>
    <row r="88" spans="2:9">
      <c r="B88" s="205">
        <v>394787</v>
      </c>
      <c r="C88" s="209" t="s">
        <v>396</v>
      </c>
      <c r="D88" s="207">
        <v>103500</v>
      </c>
      <c r="E88" s="208">
        <v>0.1</v>
      </c>
      <c r="F88" s="207">
        <f t="shared" si="6"/>
        <v>93150</v>
      </c>
      <c r="G88" s="206" t="s">
        <v>843</v>
      </c>
      <c r="H88" s="205" t="s">
        <v>11</v>
      </c>
    </row>
    <row r="89" spans="2:9">
      <c r="B89" s="205">
        <v>394792</v>
      </c>
      <c r="C89" s="209" t="s">
        <v>394</v>
      </c>
      <c r="D89" s="207">
        <v>120750</v>
      </c>
      <c r="E89" s="208">
        <v>0.1</v>
      </c>
      <c r="F89" s="207">
        <f t="shared" si="6"/>
        <v>108675</v>
      </c>
      <c r="G89" s="206" t="s">
        <v>843</v>
      </c>
      <c r="H89" s="205" t="s">
        <v>11</v>
      </c>
    </row>
    <row r="90" spans="2:9" ht="15.75">
      <c r="B90" s="216"/>
      <c r="C90" s="215" t="s">
        <v>893</v>
      </c>
      <c r="D90" s="213"/>
      <c r="E90" s="214"/>
      <c r="F90" s="213"/>
      <c r="G90" s="213"/>
      <c r="H90" s="212"/>
    </row>
    <row r="91" spans="2:9">
      <c r="B91" s="205">
        <v>767710</v>
      </c>
      <c r="C91" s="209" t="s">
        <v>883</v>
      </c>
      <c r="D91" s="207">
        <v>16500</v>
      </c>
      <c r="E91" s="208">
        <v>0.1</v>
      </c>
      <c r="F91" s="207">
        <f>D91-D91*E91</f>
        <v>14850</v>
      </c>
      <c r="G91" s="206" t="s">
        <v>843</v>
      </c>
      <c r="H91" s="205" t="s">
        <v>11</v>
      </c>
    </row>
    <row r="92" spans="2:9">
      <c r="B92" s="205">
        <v>741882</v>
      </c>
      <c r="C92" s="209" t="s">
        <v>894</v>
      </c>
      <c r="D92" s="207">
        <v>18750</v>
      </c>
      <c r="E92" s="208">
        <v>0.1</v>
      </c>
      <c r="F92" s="207">
        <f>D92-D92*E92</f>
        <v>16875</v>
      </c>
      <c r="G92" s="206" t="s">
        <v>843</v>
      </c>
      <c r="H92" s="205" t="s">
        <v>11</v>
      </c>
      <c r="I92" s="221"/>
    </row>
    <row r="93" spans="2:9">
      <c r="B93" s="205">
        <v>764452</v>
      </c>
      <c r="C93" s="209" t="s">
        <v>895</v>
      </c>
      <c r="D93" s="207">
        <v>48000</v>
      </c>
      <c r="E93" s="208">
        <v>0.1</v>
      </c>
      <c r="F93" s="207">
        <f>D93-D93*E93</f>
        <v>43200</v>
      </c>
      <c r="G93" s="206" t="s">
        <v>843</v>
      </c>
      <c r="H93" s="205" t="s">
        <v>11</v>
      </c>
    </row>
    <row r="94" spans="2:9">
      <c r="B94" s="205">
        <v>636977</v>
      </c>
      <c r="C94" s="209" t="s">
        <v>397</v>
      </c>
      <c r="D94" s="207">
        <v>6000</v>
      </c>
      <c r="E94" s="208">
        <v>0.1</v>
      </c>
      <c r="F94" s="207">
        <f>D94-D94*E94</f>
        <v>5400</v>
      </c>
      <c r="G94" s="206" t="s">
        <v>843</v>
      </c>
      <c r="H94" s="205" t="s">
        <v>11</v>
      </c>
    </row>
    <row r="95" spans="2:9">
      <c r="B95" s="205">
        <v>764440</v>
      </c>
      <c r="C95" s="209" t="s">
        <v>896</v>
      </c>
      <c r="D95" s="207">
        <v>14250</v>
      </c>
      <c r="E95" s="208">
        <v>0.1</v>
      </c>
      <c r="F95" s="207">
        <f>D95-D95*E95</f>
        <v>12825</v>
      </c>
      <c r="G95" s="206" t="s">
        <v>843</v>
      </c>
      <c r="H95" s="205" t="s">
        <v>11</v>
      </c>
    </row>
    <row r="96" spans="2:9" ht="15.75">
      <c r="B96" s="216"/>
      <c r="C96" s="215" t="s">
        <v>897</v>
      </c>
      <c r="D96" s="213"/>
      <c r="E96" s="214"/>
      <c r="F96" s="213"/>
      <c r="G96" s="213"/>
      <c r="H96" s="212"/>
    </row>
    <row r="97" spans="2:8">
      <c r="B97" s="205">
        <v>6015673</v>
      </c>
      <c r="C97" s="209" t="s">
        <v>1771</v>
      </c>
      <c r="D97" s="207">
        <v>175500</v>
      </c>
      <c r="E97" s="208">
        <v>0.1</v>
      </c>
      <c r="F97" s="207">
        <f t="shared" ref="F97:F104" si="7">D97-D97*E97</f>
        <v>157950</v>
      </c>
      <c r="G97" s="206" t="s">
        <v>843</v>
      </c>
      <c r="H97" s="205" t="s">
        <v>905</v>
      </c>
    </row>
    <row r="98" spans="2:8">
      <c r="B98" s="205">
        <v>6015674</v>
      </c>
      <c r="C98" s="209" t="s">
        <v>1772</v>
      </c>
      <c r="D98" s="207">
        <v>183000</v>
      </c>
      <c r="E98" s="208">
        <v>0.1</v>
      </c>
      <c r="F98" s="207">
        <f t="shared" si="7"/>
        <v>164700</v>
      </c>
      <c r="G98" s="206" t="s">
        <v>843</v>
      </c>
      <c r="H98" s="205" t="s">
        <v>905</v>
      </c>
    </row>
    <row r="99" spans="2:8">
      <c r="B99" s="205">
        <v>6015675</v>
      </c>
      <c r="C99" s="209" t="s">
        <v>1773</v>
      </c>
      <c r="D99" s="207">
        <v>267450</v>
      </c>
      <c r="E99" s="208">
        <v>0.1</v>
      </c>
      <c r="F99" s="207">
        <f t="shared" si="7"/>
        <v>240705</v>
      </c>
      <c r="G99" s="206" t="s">
        <v>843</v>
      </c>
      <c r="H99" s="205" t="s">
        <v>905</v>
      </c>
    </row>
    <row r="100" spans="2:8">
      <c r="B100" s="205">
        <v>6015676</v>
      </c>
      <c r="C100" s="209" t="s">
        <v>1774</v>
      </c>
      <c r="D100" s="207">
        <v>307500</v>
      </c>
      <c r="E100" s="208">
        <v>0.1</v>
      </c>
      <c r="F100" s="207">
        <f t="shared" si="7"/>
        <v>276750</v>
      </c>
      <c r="G100" s="206" t="s">
        <v>843</v>
      </c>
      <c r="H100" s="205" t="s">
        <v>905</v>
      </c>
    </row>
    <row r="101" spans="2:8">
      <c r="B101" s="205">
        <v>810945</v>
      </c>
      <c r="C101" s="209" t="s">
        <v>1775</v>
      </c>
      <c r="D101" s="207">
        <v>105000</v>
      </c>
      <c r="E101" s="208">
        <v>0.1</v>
      </c>
      <c r="F101" s="207">
        <f t="shared" si="7"/>
        <v>94500</v>
      </c>
      <c r="G101" s="206" t="s">
        <v>843</v>
      </c>
      <c r="H101" s="205" t="s">
        <v>905</v>
      </c>
    </row>
    <row r="102" spans="2:8">
      <c r="B102" s="205">
        <v>790359</v>
      </c>
      <c r="C102" s="209" t="s">
        <v>1776</v>
      </c>
      <c r="D102" s="207">
        <v>112500</v>
      </c>
      <c r="E102" s="208">
        <v>0.1</v>
      </c>
      <c r="F102" s="207">
        <f t="shared" si="7"/>
        <v>101250</v>
      </c>
      <c r="G102" s="206" t="s">
        <v>843</v>
      </c>
      <c r="H102" s="205" t="s">
        <v>905</v>
      </c>
    </row>
    <row r="103" spans="2:8">
      <c r="B103" s="205">
        <v>790363</v>
      </c>
      <c r="C103" s="209" t="s">
        <v>1777</v>
      </c>
      <c r="D103" s="207">
        <v>165000</v>
      </c>
      <c r="E103" s="208">
        <v>0.1</v>
      </c>
      <c r="F103" s="207">
        <f t="shared" si="7"/>
        <v>148500</v>
      </c>
      <c r="G103" s="206" t="s">
        <v>843</v>
      </c>
      <c r="H103" s="205" t="s">
        <v>905</v>
      </c>
    </row>
    <row r="104" spans="2:8">
      <c r="B104" s="205">
        <v>790381</v>
      </c>
      <c r="C104" s="209" t="s">
        <v>1778</v>
      </c>
      <c r="D104" s="207">
        <v>232500</v>
      </c>
      <c r="E104" s="208">
        <v>0.1</v>
      </c>
      <c r="F104" s="207">
        <f t="shared" si="7"/>
        <v>209250</v>
      </c>
      <c r="G104" s="206" t="s">
        <v>843</v>
      </c>
      <c r="H104" s="205" t="s">
        <v>905</v>
      </c>
    </row>
    <row r="105" spans="2:8">
      <c r="B105" s="220"/>
      <c r="C105" s="219" t="s">
        <v>911</v>
      </c>
      <c r="D105" s="207">
        <v>2300</v>
      </c>
      <c r="E105" s="208"/>
      <c r="F105" s="207">
        <v>1700</v>
      </c>
      <c r="G105" s="218"/>
      <c r="H105" s="217"/>
    </row>
    <row r="106" spans="2:8" ht="15.75">
      <c r="B106" s="216"/>
      <c r="C106" s="215" t="s">
        <v>1779</v>
      </c>
      <c r="D106" s="213"/>
      <c r="E106" s="214"/>
      <c r="F106" s="213"/>
      <c r="G106" s="213"/>
      <c r="H106" s="212"/>
    </row>
    <row r="107" spans="2:8">
      <c r="B107" s="205">
        <v>789923</v>
      </c>
      <c r="C107" s="209" t="s">
        <v>898</v>
      </c>
      <c r="D107" s="207">
        <v>40500</v>
      </c>
      <c r="E107" s="208">
        <v>0.1</v>
      </c>
      <c r="F107" s="207">
        <f t="shared" ref="F107:F120" si="8">D107-D107*E107</f>
        <v>36450</v>
      </c>
      <c r="G107" s="206" t="s">
        <v>843</v>
      </c>
      <c r="H107" s="205" t="s">
        <v>11</v>
      </c>
    </row>
    <row r="108" spans="2:8">
      <c r="B108" s="205">
        <v>789924</v>
      </c>
      <c r="C108" s="209" t="s">
        <v>899</v>
      </c>
      <c r="D108" s="207">
        <v>45000</v>
      </c>
      <c r="E108" s="208">
        <v>0.1</v>
      </c>
      <c r="F108" s="207">
        <f t="shared" si="8"/>
        <v>40500</v>
      </c>
      <c r="G108" s="206" t="s">
        <v>843</v>
      </c>
      <c r="H108" s="205" t="s">
        <v>11</v>
      </c>
    </row>
    <row r="109" spans="2:8">
      <c r="B109" s="205">
        <v>789927</v>
      </c>
      <c r="C109" s="209" t="s">
        <v>459</v>
      </c>
      <c r="D109" s="207">
        <v>5250</v>
      </c>
      <c r="E109" s="208">
        <v>0.1</v>
      </c>
      <c r="F109" s="207">
        <f t="shared" si="8"/>
        <v>4725</v>
      </c>
      <c r="G109" s="206" t="s">
        <v>843</v>
      </c>
      <c r="H109" s="205" t="s">
        <v>11</v>
      </c>
    </row>
    <row r="110" spans="2:8">
      <c r="B110" s="205">
        <v>790352</v>
      </c>
      <c r="C110" s="209" t="s">
        <v>1780</v>
      </c>
      <c r="D110" s="207">
        <v>27450</v>
      </c>
      <c r="E110" s="208">
        <v>0.1</v>
      </c>
      <c r="F110" s="207">
        <f t="shared" si="8"/>
        <v>24705</v>
      </c>
      <c r="G110" s="206" t="s">
        <v>843</v>
      </c>
      <c r="H110" s="205" t="s">
        <v>11</v>
      </c>
    </row>
    <row r="111" spans="2:8">
      <c r="B111" s="205">
        <v>790421</v>
      </c>
      <c r="C111" s="209" t="s">
        <v>460</v>
      </c>
      <c r="D111" s="207">
        <v>15000</v>
      </c>
      <c r="E111" s="208">
        <v>0.1</v>
      </c>
      <c r="F111" s="207">
        <f t="shared" si="8"/>
        <v>13500</v>
      </c>
      <c r="G111" s="206" t="s">
        <v>843</v>
      </c>
      <c r="H111" s="205" t="s">
        <v>11</v>
      </c>
    </row>
    <row r="112" spans="2:8">
      <c r="B112" s="205">
        <v>790415</v>
      </c>
      <c r="C112" s="209" t="s">
        <v>900</v>
      </c>
      <c r="D112" s="207">
        <v>22500</v>
      </c>
      <c r="E112" s="208">
        <v>0.1</v>
      </c>
      <c r="F112" s="207">
        <f t="shared" si="8"/>
        <v>20250</v>
      </c>
      <c r="G112" s="206" t="s">
        <v>843</v>
      </c>
      <c r="H112" s="205" t="s">
        <v>11</v>
      </c>
    </row>
    <row r="113" spans="2:8">
      <c r="B113" s="205">
        <v>8250925</v>
      </c>
      <c r="C113" s="209" t="s">
        <v>316</v>
      </c>
      <c r="D113" s="207">
        <v>5250</v>
      </c>
      <c r="E113" s="208">
        <v>0.1</v>
      </c>
      <c r="F113" s="207">
        <f t="shared" si="8"/>
        <v>4725</v>
      </c>
      <c r="G113" s="206" t="s">
        <v>843</v>
      </c>
      <c r="H113" s="205" t="s">
        <v>11</v>
      </c>
    </row>
    <row r="114" spans="2:8">
      <c r="B114" s="211">
        <v>8250926</v>
      </c>
      <c r="C114" s="209" t="s">
        <v>317</v>
      </c>
      <c r="D114" s="207">
        <v>2250</v>
      </c>
      <c r="E114" s="208">
        <v>0.1</v>
      </c>
      <c r="F114" s="207">
        <f t="shared" si="8"/>
        <v>2025</v>
      </c>
      <c r="G114" s="206" t="s">
        <v>843</v>
      </c>
      <c r="H114" s="205" t="s">
        <v>11</v>
      </c>
    </row>
    <row r="115" spans="2:8">
      <c r="B115" s="211">
        <v>790419</v>
      </c>
      <c r="C115" s="210" t="s">
        <v>1633</v>
      </c>
      <c r="D115" s="207">
        <v>10500</v>
      </c>
      <c r="E115" s="208">
        <v>0.1</v>
      </c>
      <c r="F115" s="207">
        <f t="shared" si="8"/>
        <v>9450</v>
      </c>
      <c r="G115" s="206"/>
      <c r="H115" s="205" t="s">
        <v>11</v>
      </c>
    </row>
    <row r="116" spans="2:8">
      <c r="B116" s="205">
        <v>732791</v>
      </c>
      <c r="C116" s="209" t="s">
        <v>901</v>
      </c>
      <c r="D116" s="207">
        <v>3000</v>
      </c>
      <c r="E116" s="208">
        <v>0.1</v>
      </c>
      <c r="F116" s="207">
        <f t="shared" si="8"/>
        <v>2700</v>
      </c>
      <c r="G116" s="206" t="s">
        <v>843</v>
      </c>
      <c r="H116" s="205" t="s">
        <v>11</v>
      </c>
    </row>
    <row r="117" spans="2:8">
      <c r="B117" s="205">
        <v>772796</v>
      </c>
      <c r="C117" s="209" t="s">
        <v>1781</v>
      </c>
      <c r="D117" s="207">
        <v>3000</v>
      </c>
      <c r="E117" s="208">
        <v>0.1</v>
      </c>
      <c r="F117" s="207">
        <f t="shared" si="8"/>
        <v>2700</v>
      </c>
      <c r="G117" s="206" t="s">
        <v>843</v>
      </c>
      <c r="H117" s="205" t="s">
        <v>11</v>
      </c>
    </row>
    <row r="118" spans="2:8">
      <c r="B118" s="205">
        <v>768033</v>
      </c>
      <c r="C118" s="209" t="s">
        <v>236</v>
      </c>
      <c r="D118" s="207">
        <v>42750</v>
      </c>
      <c r="E118" s="208">
        <v>0.1</v>
      </c>
      <c r="F118" s="207">
        <f t="shared" si="8"/>
        <v>38475</v>
      </c>
      <c r="G118" s="206" t="s">
        <v>843</v>
      </c>
      <c r="H118" s="205" t="s">
        <v>11</v>
      </c>
    </row>
    <row r="119" spans="2:8">
      <c r="B119" s="205">
        <v>767710</v>
      </c>
      <c r="C119" s="209" t="s">
        <v>883</v>
      </c>
      <c r="D119" s="207">
        <v>16500</v>
      </c>
      <c r="E119" s="208">
        <v>0.1</v>
      </c>
      <c r="F119" s="207">
        <f t="shared" si="8"/>
        <v>14850</v>
      </c>
      <c r="G119" s="206" t="s">
        <v>843</v>
      </c>
      <c r="H119" s="205" t="s">
        <v>11</v>
      </c>
    </row>
    <row r="120" spans="2:8">
      <c r="B120" s="205">
        <v>727588</v>
      </c>
      <c r="C120" s="209" t="s">
        <v>884</v>
      </c>
      <c r="D120" s="207">
        <v>10500</v>
      </c>
      <c r="E120" s="208">
        <v>0.1</v>
      </c>
      <c r="F120" s="207">
        <f t="shared" si="8"/>
        <v>9450</v>
      </c>
      <c r="G120" s="206" t="s">
        <v>843</v>
      </c>
      <c r="H120" s="205" t="s">
        <v>11</v>
      </c>
    </row>
  </sheetData>
  <hyperlinks>
    <hyperlink ref="G4" r:id="rId1" display="https://www.rusgeocom.ru/products/dalnomer-leica-disto-d1"/>
    <hyperlink ref="G5" r:id="rId2" display="https://www.rusgeocom.ru/products/lazernyj-dalnomer-leica-disto-d110"/>
    <hyperlink ref="G6" r:id="rId3" display="https://www.rusgeocom.ru/products/lazernyj-dalnomer-leica-disto-d2-new"/>
    <hyperlink ref="G7" r:id="rId4" display="https://www.rusgeocom.ru/products/lazernyj-dalnomer-leica-disto-d510"/>
    <hyperlink ref="G8" r:id="rId5" display="https://www.rusgeocom.ru/products/komplekt-leica-disto-d510-so-shtativom-i-adapterom"/>
    <hyperlink ref="G9" r:id="rId6" display="https://www.rusgeocom.ru/products/lazernyj-dalnomer-leica-disto-d810-touch"/>
    <hyperlink ref="G10" r:id="rId7" display="https://www.rusgeocom.ru/products/komplekt-leica-disto-d810-touch-so-shtativom-i-adapterom"/>
    <hyperlink ref="G11" r:id="rId8" display="https://www.rusgeocom.ru/products/lazernyj-dalnomer-leica-disto-s910"/>
    <hyperlink ref="G12" r:id="rId9" display="https://www.rusgeocom.ru/products/komplekt-leica-disto-s910-so-shtativom-i-adapterom-new"/>
    <hyperlink ref="G13" r:id="rId10" display="https://www.rusgeocom.ru/products/lazernyj-dalnomer-leica-disto-x3"/>
    <hyperlink ref="G14" r:id="rId11" display="https://www.rusgeocom.ru/products/lazernyj-dalnomer-leica-disto-x4"/>
    <hyperlink ref="G17" r:id="rId12" display="https://www.rusgeocom.ru/products/adapter-dlja-shtativa-leica-dst-360"/>
    <hyperlink ref="G18" r:id="rId13" display="https://www.rusgeocom.ru/products/marka-reflektornaya-leica-gzm3"/>
    <hyperlink ref="G19" r:id="rId14" display="https://www.rusgeocom.ru/products/otrazhatelnaya-plastina-gzm26"/>
    <hyperlink ref="G20" r:id="rId15" display="https://www.rusgeocom.ru/products/otrazhatelnaya-plastina-gzm27"/>
    <hyperlink ref="G21" r:id="rId16" display="https://www.rusgeocom.ru/products/marka-leica-vstavnaya-plastina"/>
    <hyperlink ref="G22" r:id="rId17" display="https://www.rusgeocom.ru/products/shtativ-leica-tri70"/>
    <hyperlink ref="G24" r:id="rId18" display="https://www.rusgeocom.ru/products/shtativ-leica-tri-120"/>
    <hyperlink ref="G25" r:id="rId19" display="https://www.rusgeocom.ru/products/adapter-leica-ta360"/>
    <hyperlink ref="G26" r:id="rId20" display="https://www.rusgeocom.ru/products/lazernye-ochki-krasnye-glb30"/>
    <hyperlink ref="G28" r:id="rId21" display="https://www.rusgeocom.ru/products/kryshka-batareynogo-otseka-dlya-disto-d1"/>
    <hyperlink ref="G29" r:id="rId22" display="https://www.rusgeocom.ru/products/adapter-leica-fta360"/>
    <hyperlink ref="G30" r:id="rId23" display="https://www.rusgeocom.ru/products/adapter-leica-fta360-s-dlya-shtativa-tri-70-tri-100-tri-200"/>
    <hyperlink ref="G31" r:id="rId24" display="https://www.rusgeocom.ru/products/kronshteyn-dlya-modernizatsii-leica-fta360"/>
    <hyperlink ref="G32" r:id="rId25" display="https://www.rusgeocom.ru/products/podstavka-smartbase-dlya-disto-s910"/>
    <hyperlink ref="G33" r:id="rId26" display="https://www.rusgeocom.ru/products/keys-leica-dlya-disto-s910"/>
    <hyperlink ref="G34" r:id="rId27" display="https://www.rusgeocom.ru/products/kejs-dlya-leica-dst-360"/>
    <hyperlink ref="G23" r:id="rId28" display="https://www.rusgeocom.ru/products/teleskopicheskij-shtativ-leica-tri-100"/>
    <hyperlink ref="G36" r:id="rId29" display="https://www.rusgeocom.ru/products/lazernyy-nivelir-leica-lino-l2s-1"/>
    <hyperlink ref="G37" r:id="rId30" display="https://www.rusgeocom.ru/products/lazernyy-nivelir-leica-lino-l2-1"/>
    <hyperlink ref="G38" r:id="rId31" display="https://www.rusgeocom.ru/products/lazernyy-nivelir-leica-lino-l2g-1"/>
    <hyperlink ref="G39" r:id="rId32" display="https://www.rusgeocom.ru/products/lazernyy-nivelir-leica-lino-l2p5-1"/>
    <hyperlink ref="G45" r:id="rId33" display="https://www.rusgeocom.ru/products/priemnik-lazernogo-lucha-leica-rgr-200-receiver"/>
    <hyperlink ref="G46" r:id="rId34" display="https://www.rusgeocom.ru/products/shtativ-leica-tri70"/>
    <hyperlink ref="G48" r:id="rId35" display="https://www.rusgeocom.ru/products/shtativ-leica-tri-120"/>
    <hyperlink ref="G47" r:id="rId36" display="https://www.rusgeocom.ru/products/teleskopicheskij-shtativ-leica-tri-100"/>
    <hyperlink ref="G49" r:id="rId37" display="https://www.rusgeocom.ru/products/otrazhayushchaya-plastina-dlya-lazernykh-urovney-leica-lino"/>
    <hyperlink ref="G50" r:id="rId38" display="https://www.rusgeocom.ru/products/lazernye-ochki-krasnye-glb30"/>
    <hyperlink ref="G52" r:id="rId39" display="https://www.rusgeocom.ru/products/lazernyj-dalnomer-skaner-leica-3d-disto-plus-soft"/>
    <hyperlink ref="G55" r:id="rId40" display="https://www.rusgeocom.ru/products/leica-licenzija-3d-disto-dlja-windows"/>
    <hyperlink ref="G56" r:id="rId41" display="https://www.rusgeocom.ru/products/litsenziya-leica-na-obnovlenie-programmnogo-obespecheniya-3d-disto-dlya-windows-na-1-god"/>
    <hyperlink ref="G57" r:id="rId42" display="https://www.rusgeocom.ru/products/litsenziya-leica-na-obnovlenie-programmnogo-obespecheniya-3d-disto-dlya-windows-na-2-goda"/>
    <hyperlink ref="G58" r:id="rId43" display="https://www.rusgeocom.ru/products/litsenziya-leica-na-obnovlenie-programmnogo-obespecheniya-3d-disto-dlya-windows-na-3-goda"/>
    <hyperlink ref="G59" r:id="rId44" display="https://www.rusgeocom.ru/products/pult-upravleniya-leica-rm100"/>
    <hyperlink ref="G60" r:id="rId45" display="https://www.rusgeocom.ru/products/marki-leica-dlya-3d-disto"/>
    <hyperlink ref="G61" r:id="rId46" display="https://www.rusgeocom.ru/products/marka-reflektornaya-leica-gzm3"/>
    <hyperlink ref="G62" r:id="rId47" display="https://www.rusgeocom.ru/products/karta-pamyati-leica-ms1-1-gb"/>
    <hyperlink ref="G64" r:id="rId48" display="https://www.rusgeocom.ru/products/opticheskij-nivelir-leica-na-320"/>
    <hyperlink ref="G65" r:id="rId49" display="https://www.rusgeocom.ru/products/opticheskij-nivelir-leica-na-324"/>
    <hyperlink ref="G66" r:id="rId50" display="https://www.rusgeocom.ru/products/opticheskij-nivelir-leica-na-332"/>
    <hyperlink ref="G67" r:id="rId51" display="https://www.rusgeocom.ru/products/opticheskij-nivelir-leica-na-520"/>
    <hyperlink ref="G68" r:id="rId52" display="https://www.rusgeocom.ru/products/opticheskij-nivelir-leica-na-524"/>
    <hyperlink ref="G69" r:id="rId53" display="https://www.rusgeocom.ru/products/opticheskij-nivelir-leica-na-532"/>
    <hyperlink ref="G70" r:id="rId54" display="https://www.rusgeocom.ru/products/opticheskij-nivelir-leica-na-720"/>
    <hyperlink ref="G71" r:id="rId55" display="https://www.rusgeocom.ru/products/opticheskij-nivelir-leica-na-724"/>
    <hyperlink ref="G72" r:id="rId56" display="https://www.rusgeocom.ru/products/opticheskij-nivelir-leica-na-730-plus"/>
    <hyperlink ref="G75" r:id="rId57" display="https://www.rusgeocom.ru/products/shtativ-leica-ctp104"/>
    <hyperlink ref="G76" r:id="rId58" display="https://www.rusgeocom.ru/products/rejka-leica-clr102"/>
    <hyperlink ref="G78" r:id="rId59" display="https://www.rusgeocom.ru/products/shtativ-leica-gst40"/>
    <hyperlink ref="G79" r:id="rId60" display="https://www.rusgeocom.ru/products/invarnaya-rejka-leica-gple2n"/>
    <hyperlink ref="G80" r:id="rId61" display="https://www.rusgeocom.ru/products/bashmak-geodezicheskij-glus1"/>
    <hyperlink ref="G81" r:id="rId62" display="https://www.rusgeocom.ru/products/reechnyj-upor-leica-gsl3-dlya-reek-gpcl3-gple3n"/>
    <hyperlink ref="G82" r:id="rId63" display="https://www.rusgeocom.ru/products/uroven-nedo-gli20n-dlya-rejki-btl4-btl5"/>
    <hyperlink ref="G83" r:id="rId64" display="https://www.rusgeocom.ru/products/futlyar-leica-gvp469"/>
    <hyperlink ref="G84" r:id="rId65" display="https://www.rusgeocom.ru/products/futlyar-leica-gvp470"/>
    <hyperlink ref="G85" r:id="rId66" display="https://www.rusgeocom.ru/products/mikrometrennaya-nasadka-leica-gpm3-dlya-nivelira-nak2"/>
    <hyperlink ref="G86" r:id="rId67" display="https://www.rusgeocom.ru/products/avtokollimatsionnaya-nasadka-leica-goa2"/>
    <hyperlink ref="G87" r:id="rId68" display="https://www.rusgeocom.ru/products/okulyarnaya-nasadka-leica-fok73"/>
    <hyperlink ref="G88" r:id="rId69" display="https://www.rusgeocom.ru/products/lampa-leica-geb62"/>
    <hyperlink ref="G89" r:id="rId70" display="https://www.rusgeocom.ru/products/batarejnyj-blok-leica-geb63"/>
    <hyperlink ref="G91" r:id="rId71" display="https://www.rusgeocom.ru/products/shtativ-leica-ctp104"/>
    <hyperlink ref="G92" r:id="rId72" display="https://www.rusgeocom.ru/products/teleskopicheskaya-rejka-leica-gss111"/>
    <hyperlink ref="G93" r:id="rId73" display="https://www.rusgeocom.ru/products/rejka-leica-gss113"/>
    <hyperlink ref="G94" r:id="rId74" display="https://www.rusgeocom.ru/products/blenda-leica-gsb5"/>
    <hyperlink ref="G95" r:id="rId75" display="https://www.rusgeocom.ru/products/kabel-dlya-peredachi-dannyh-leica-gev222"/>
    <hyperlink ref="G97" r:id="rId76" display="https://www.rusgeocom.ru/products/rotatsionnyj-nivelir-leica-rugby-610"/>
    <hyperlink ref="G98" r:id="rId77" display="https://www.rusgeocom.ru/products/rotatsionnyj-nivelir-leica-rugby-620"/>
    <hyperlink ref="G99" r:id="rId78" display="https://www.rusgeocom.ru/products/rotatsionnyj-nivelir-leica-rugby-640"/>
    <hyperlink ref="G100" r:id="rId79" display="https://www.rusgeocom.ru/products/rotatsionnyj-nivelir-leica-rugby-680"/>
    <hyperlink ref="G101" r:id="rId80" display="https://www.rusgeocom.ru/products/rotatsionnyy-nivelir-leica-rugby-610"/>
    <hyperlink ref="G102" r:id="rId81" display="https://www.rusgeocom.ru/products/rotatsionnyy-nivelir-leica-rugby-610"/>
    <hyperlink ref="G103" r:id="rId82" display="https://www.rusgeocom.ru/products/rotatsionnyy-nivelir-leica-rugby-640"/>
    <hyperlink ref="G104" r:id="rId83" display="https://www.rusgeocom.ru/products/rotatsionnyy-nivelir-leica-rugby-680"/>
    <hyperlink ref="G107" r:id="rId84" display="https://www.rusgeocom.ru/products/priyomnik-lazernogo-izlucheniya-leica-rod-eye-140"/>
    <hyperlink ref="G108" r:id="rId85" display="https://www.rusgeocom.ru/products/priyomnik-lazernogo-izlucheniya-leica-rod-eye-160"/>
    <hyperlink ref="G109" r:id="rId86" display="https://www.rusgeocom.ru/products/krepleniya-leica-rod-eye"/>
    <hyperlink ref="G110" r:id="rId87" display="https://www.rusgeocom.ru/products/pult-distantsionnogo-upravleniya-leica-rc400"/>
    <hyperlink ref="G111" r:id="rId88" display="https://www.rusgeocom.ru/products/nastennoe-kreplenie-geomax-a200"/>
    <hyperlink ref="G112" r:id="rId89" display="https://www.rusgeocom.ru/products/akkumulyator-totex-a600"/>
    <hyperlink ref="G113" r:id="rId90" display="https://www.rusgeocom.ru/products/blok-pitaniya-rugby-600-series"/>
    <hyperlink ref="G114" r:id="rId91" display="https://www.rusgeocom.ru/products/kabel-setevoy-220v-rugby-600-series"/>
    <hyperlink ref="G116" r:id="rId92" display="https://www.rusgeocom.ru/products/magnitnaya-marka-rugby"/>
    <hyperlink ref="G117" r:id="rId93" display="https://www.rusgeocom.ru/products/zelyonye-lazernye-ochki-glb10g"/>
    <hyperlink ref="G118" r:id="rId94" display="https://www.rusgeocom.ru/products/shtativ-leica-cet103"/>
    <hyperlink ref="G119" r:id="rId95" display="https://www.rusgeocom.ru/products/shtativ-leica-ctp104"/>
    <hyperlink ref="G120" r:id="rId96" display="https://www.rusgeocom.ru/products/rejka-leica-clr102"/>
    <hyperlink ref="G77" r:id="rId97" display="https://www.rusgeocom.ru/products/shtativ-leica-gst20"/>
    <hyperlink ref="G27" r:id="rId98"/>
  </hyperlinks>
  <pageMargins left="0.7" right="0.7" top="0.75" bottom="0.75" header="0.3" footer="0.3"/>
  <pageSetup paperSize="9" orientation="portrait" verticalDpi="0" r:id="rId99"/>
  <drawing r:id="rId1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M79"/>
  <sheetViews>
    <sheetView showGridLines="0" workbookViewId="0">
      <pane ySplit="3" topLeftCell="A4" activePane="bottomLeft" state="frozen"/>
      <selection pane="bottomLeft" activeCell="C46" sqref="C46"/>
    </sheetView>
  </sheetViews>
  <sheetFormatPr defaultColWidth="38.42578125" defaultRowHeight="15"/>
  <cols>
    <col min="1" max="1" width="17.140625" style="84" customWidth="1"/>
    <col min="2" max="2" width="17.140625" style="118" customWidth="1"/>
    <col min="3" max="3" width="46.28515625" style="84" customWidth="1"/>
    <col min="4" max="4" width="42.42578125" style="84" customWidth="1"/>
    <col min="5" max="5" width="11.140625" style="127" customWidth="1"/>
    <col min="6" max="6" width="11.140625" style="85" customWidth="1"/>
    <col min="7" max="7" width="11.140625" style="128" customWidth="1"/>
    <col min="8" max="8" width="15.28515625" style="85" customWidth="1"/>
    <col min="9" max="9" width="11.140625" style="81" customWidth="1"/>
    <col min="10" max="10" width="99.85546875" style="81" hidden="1" customWidth="1"/>
    <col min="11" max="11" width="12.85546875" style="81" customWidth="1"/>
    <col min="12" max="12" width="15.5703125" style="81" customWidth="1"/>
    <col min="13" max="16384" width="38.42578125" style="81"/>
  </cols>
  <sheetData>
    <row r="1" spans="1:10" ht="39" customHeight="1">
      <c r="A1" s="118"/>
      <c r="B1" s="84"/>
      <c r="C1" s="81"/>
      <c r="D1" s="81"/>
      <c r="E1" s="106"/>
      <c r="F1" s="119"/>
      <c r="G1" s="106"/>
      <c r="H1" s="81"/>
    </row>
    <row r="2" spans="1:10" s="83" customFormat="1" ht="31.5" customHeight="1">
      <c r="A2" s="113"/>
      <c r="B2" s="113"/>
      <c r="C2" s="190" t="s">
        <v>1815</v>
      </c>
      <c r="D2" s="114"/>
      <c r="E2" s="115" t="s">
        <v>454</v>
      </c>
      <c r="F2" s="121"/>
      <c r="G2" s="115" t="s">
        <v>1423</v>
      </c>
      <c r="H2" s="116"/>
      <c r="I2" s="116"/>
    </row>
    <row r="3" spans="1:10" s="82" customFormat="1">
      <c r="A3" s="111" t="s">
        <v>2</v>
      </c>
      <c r="B3" s="117" t="s">
        <v>464</v>
      </c>
      <c r="C3" s="111" t="s">
        <v>0</v>
      </c>
      <c r="D3" s="111" t="s">
        <v>1</v>
      </c>
      <c r="E3" s="112" t="s">
        <v>461</v>
      </c>
      <c r="F3" s="111" t="s">
        <v>233</v>
      </c>
      <c r="G3" s="112" t="s">
        <v>1424</v>
      </c>
      <c r="H3" s="111" t="s">
        <v>843</v>
      </c>
      <c r="I3" s="111" t="s">
        <v>9</v>
      </c>
    </row>
    <row r="4" spans="1:10" s="82" customFormat="1" ht="21">
      <c r="A4" s="84"/>
      <c r="B4" s="84"/>
      <c r="C4" s="148" t="s">
        <v>1425</v>
      </c>
      <c r="D4" s="148"/>
      <c r="E4" s="106"/>
      <c r="F4" s="124"/>
      <c r="G4" s="106"/>
      <c r="H4" s="107"/>
      <c r="I4" s="147"/>
    </row>
    <row r="5" spans="1:10">
      <c r="A5" s="102">
        <v>472341021</v>
      </c>
      <c r="B5" s="102" t="s">
        <v>298</v>
      </c>
      <c r="C5" s="101" t="s">
        <v>1653</v>
      </c>
      <c r="D5" s="101" t="s">
        <v>1426</v>
      </c>
      <c r="E5" s="156">
        <v>862.49999999999989</v>
      </c>
      <c r="F5" s="157">
        <v>0.2</v>
      </c>
      <c r="G5" s="156">
        <f>Таблица25[[#This Row],[Столбец5]]*(100%-F5)</f>
        <v>690</v>
      </c>
      <c r="H5" s="103" t="str">
        <f>HYPERLINK(Таблица25[[#This Row],[Столбец11]],"Ссылка на сайт")</f>
        <v>Ссылка на сайт</v>
      </c>
      <c r="I5" s="104"/>
      <c r="J5" s="81" t="s">
        <v>1427</v>
      </c>
    </row>
    <row r="6" spans="1:10">
      <c r="A6" s="102">
        <v>472541021</v>
      </c>
      <c r="B6" s="92" t="s">
        <v>299</v>
      </c>
      <c r="C6" s="101" t="s">
        <v>1654</v>
      </c>
      <c r="D6" s="101" t="s">
        <v>1428</v>
      </c>
      <c r="E6" s="156">
        <v>1150</v>
      </c>
      <c r="F6" s="126">
        <v>0.2</v>
      </c>
      <c r="G6" s="156">
        <f>Таблица25[[#This Row],[Столбец5]]*(100%-F6)</f>
        <v>920</v>
      </c>
      <c r="H6" s="93" t="str">
        <f>HYPERLINK(Таблица25[[#This Row],[Столбец11]],"Ссылка на сайт")</f>
        <v>Ссылка на сайт</v>
      </c>
      <c r="I6" s="94"/>
      <c r="J6" s="81" t="s">
        <v>1429</v>
      </c>
    </row>
    <row r="7" spans="1:10">
      <c r="A7" s="102">
        <v>472841021</v>
      </c>
      <c r="B7" s="92" t="s">
        <v>300</v>
      </c>
      <c r="C7" s="101" t="s">
        <v>1655</v>
      </c>
      <c r="D7" s="101" t="s">
        <v>1430</v>
      </c>
      <c r="E7" s="156">
        <v>2300</v>
      </c>
      <c r="F7" s="126">
        <v>0.2</v>
      </c>
      <c r="G7" s="156">
        <f>Таблица25[[#This Row],[Столбец5]]*(100%-F7)</f>
        <v>1840</v>
      </c>
      <c r="H7" s="93" t="str">
        <f>HYPERLINK(Таблица25[[#This Row],[Столбец11]],"Ссылка на сайт")</f>
        <v>Ссылка на сайт</v>
      </c>
      <c r="I7" s="94"/>
      <c r="J7" s="81" t="s">
        <v>1431</v>
      </c>
    </row>
    <row r="8" spans="1:10">
      <c r="A8" s="102">
        <v>472041021</v>
      </c>
      <c r="B8" s="92" t="s">
        <v>301</v>
      </c>
      <c r="C8" s="101" t="s">
        <v>1656</v>
      </c>
      <c r="D8" s="101" t="s">
        <v>1432</v>
      </c>
      <c r="E8" s="156">
        <v>2875</v>
      </c>
      <c r="F8" s="126">
        <v>0.2</v>
      </c>
      <c r="G8" s="156">
        <f>Таблица25[[#This Row],[Столбец5]]*(100%-F8)</f>
        <v>2300</v>
      </c>
      <c r="H8" s="93" t="str">
        <f>HYPERLINK(Таблица25[[#This Row],[Столбец11]],"Ссылка на сайт")</f>
        <v>Ссылка на сайт</v>
      </c>
      <c r="I8" s="94"/>
      <c r="J8" s="81" t="s">
        <v>1433</v>
      </c>
    </row>
    <row r="9" spans="1:10">
      <c r="A9" s="102" t="s">
        <v>243</v>
      </c>
      <c r="B9" s="92" t="s">
        <v>302</v>
      </c>
      <c r="C9" s="101" t="s">
        <v>1434</v>
      </c>
      <c r="D9" s="101" t="s">
        <v>1435</v>
      </c>
      <c r="E9" s="156">
        <v>977.49999999999989</v>
      </c>
      <c r="F9" s="126">
        <v>0.2</v>
      </c>
      <c r="G9" s="156">
        <f>Таблица25[[#This Row],[Столбец5]]*(100%-F9)</f>
        <v>782</v>
      </c>
      <c r="H9" s="93" t="str">
        <f>HYPERLINK(Таблица25[[#This Row],[Столбец11]],"Ссылка на сайт")</f>
        <v>Ссылка на сайт</v>
      </c>
      <c r="I9" s="94"/>
      <c r="J9" s="81" t="s">
        <v>1436</v>
      </c>
    </row>
    <row r="10" spans="1:10">
      <c r="A10" s="102" t="s">
        <v>244</v>
      </c>
      <c r="B10" s="92" t="s">
        <v>303</v>
      </c>
      <c r="C10" s="101" t="s">
        <v>1437</v>
      </c>
      <c r="D10" s="101" t="s">
        <v>1435</v>
      </c>
      <c r="E10" s="156">
        <v>1437.5</v>
      </c>
      <c r="F10" s="126">
        <v>0.2</v>
      </c>
      <c r="G10" s="156">
        <f>Таблица25[[#This Row],[Столбец5]]*(100%-F10)</f>
        <v>1150</v>
      </c>
      <c r="H10" s="93" t="str">
        <f>HYPERLINK(Таблица25[[#This Row],[Столбец11]],"Ссылка на сайт")</f>
        <v>Ссылка на сайт</v>
      </c>
      <c r="I10" s="94"/>
      <c r="J10" s="81" t="s">
        <v>1438</v>
      </c>
    </row>
    <row r="11" spans="1:10">
      <c r="A11" s="102" t="s">
        <v>245</v>
      </c>
      <c r="B11" s="92" t="s">
        <v>304</v>
      </c>
      <c r="C11" s="101" t="s">
        <v>1439</v>
      </c>
      <c r="D11" s="101" t="s">
        <v>1435</v>
      </c>
      <c r="E11" s="156">
        <v>2587.5</v>
      </c>
      <c r="F11" s="126">
        <v>0.2</v>
      </c>
      <c r="G11" s="156">
        <f>Таблица25[[#This Row],[Столбец5]]*(100%-F11)</f>
        <v>2070</v>
      </c>
      <c r="H11" s="93" t="str">
        <f>HYPERLINK(Таблица25[[#This Row],[Столбец11]],"Ссылка на сайт")</f>
        <v>Ссылка на сайт</v>
      </c>
      <c r="I11" s="94"/>
      <c r="J11" s="81" t="s">
        <v>1440</v>
      </c>
    </row>
    <row r="12" spans="1:10">
      <c r="A12" s="102" t="s">
        <v>246</v>
      </c>
      <c r="B12" s="92" t="s">
        <v>305</v>
      </c>
      <c r="C12" s="101" t="s">
        <v>1441</v>
      </c>
      <c r="D12" s="101" t="s">
        <v>1435</v>
      </c>
      <c r="E12" s="156">
        <v>3162.4999999999995</v>
      </c>
      <c r="F12" s="126">
        <v>0.2</v>
      </c>
      <c r="G12" s="156">
        <f>Таблица25[[#This Row],[Столбец5]]*(100%-F12)</f>
        <v>2530</v>
      </c>
      <c r="H12" s="93" t="str">
        <f>HYPERLINK(Таблица25[[#This Row],[Столбец11]],"Ссылка на сайт")</f>
        <v>Ссылка на сайт</v>
      </c>
      <c r="I12" s="94"/>
      <c r="J12" s="81" t="s">
        <v>1442</v>
      </c>
    </row>
    <row r="13" spans="1:10">
      <c r="A13" s="102">
        <v>475241221</v>
      </c>
      <c r="B13" s="92" t="s">
        <v>307</v>
      </c>
      <c r="C13" s="101" t="s">
        <v>1443</v>
      </c>
      <c r="D13" s="101" t="s">
        <v>1444</v>
      </c>
      <c r="E13" s="156">
        <v>402.49999999999994</v>
      </c>
      <c r="F13" s="126">
        <v>0.2</v>
      </c>
      <c r="G13" s="156">
        <f>Таблица25[[#This Row],[Столбец5]]*(100%-F13)</f>
        <v>322</v>
      </c>
      <c r="H13" s="93" t="str">
        <f>HYPERLINK(Таблица25[[#This Row],[Столбец11]],"Ссылка на сайт")</f>
        <v>Ссылка на сайт</v>
      </c>
      <c r="I13" s="94"/>
      <c r="J13" s="81" t="s">
        <v>1445</v>
      </c>
    </row>
    <row r="14" spans="1:10">
      <c r="A14" s="102">
        <v>475341221</v>
      </c>
      <c r="B14" s="92" t="s">
        <v>308</v>
      </c>
      <c r="C14" s="101" t="s">
        <v>1446</v>
      </c>
      <c r="D14" s="101" t="s">
        <v>1426</v>
      </c>
      <c r="E14" s="156">
        <v>575</v>
      </c>
      <c r="F14" s="126">
        <v>0.2</v>
      </c>
      <c r="G14" s="156">
        <f>Таблица25[[#This Row],[Столбец5]]*(100%-F14)</f>
        <v>460</v>
      </c>
      <c r="H14" s="93" t="str">
        <f>HYPERLINK(Таблица25[[#This Row],[Столбец11]],"Ссылка на сайт")</f>
        <v>Ссылка на сайт</v>
      </c>
      <c r="I14" s="94"/>
      <c r="J14" s="81" t="s">
        <v>1447</v>
      </c>
    </row>
    <row r="15" spans="1:10">
      <c r="A15" s="102">
        <v>475541221</v>
      </c>
      <c r="B15" s="92" t="s">
        <v>309</v>
      </c>
      <c r="C15" s="101" t="s">
        <v>1448</v>
      </c>
      <c r="D15" s="101" t="s">
        <v>1428</v>
      </c>
      <c r="E15" s="156">
        <v>977.49999999999989</v>
      </c>
      <c r="F15" s="126">
        <v>0.2</v>
      </c>
      <c r="G15" s="156">
        <f>Таблица25[[#This Row],[Столбец5]]*(100%-F15)</f>
        <v>782</v>
      </c>
      <c r="H15" s="93" t="str">
        <f>HYPERLINK(Таблица25[[#This Row],[Столбец11]],"Ссылка на сайт")</f>
        <v>Ссылка на сайт</v>
      </c>
      <c r="I15" s="94"/>
      <c r="J15" s="81" t="s">
        <v>1449</v>
      </c>
    </row>
    <row r="16" spans="1:10">
      <c r="A16" s="102">
        <v>475841221</v>
      </c>
      <c r="B16" s="92" t="s">
        <v>310</v>
      </c>
      <c r="C16" s="101" t="s">
        <v>1450</v>
      </c>
      <c r="D16" s="101" t="s">
        <v>1430</v>
      </c>
      <c r="E16" s="156">
        <v>2127.5</v>
      </c>
      <c r="F16" s="126">
        <v>0.2</v>
      </c>
      <c r="G16" s="156">
        <f>Таблица25[[#This Row],[Столбец5]]*(100%-F16)</f>
        <v>1702</v>
      </c>
      <c r="H16" s="93" t="str">
        <f>HYPERLINK(Таблица25[[#This Row],[Столбец11]],"Ссылка на сайт")</f>
        <v>Ссылка на сайт</v>
      </c>
      <c r="I16" s="94"/>
      <c r="J16" s="81" t="s">
        <v>1451</v>
      </c>
    </row>
    <row r="17" spans="1:13">
      <c r="A17" s="92"/>
      <c r="B17" s="92"/>
      <c r="C17" s="149" t="s">
        <v>263</v>
      </c>
      <c r="D17" s="101"/>
      <c r="E17" s="156">
        <v>575</v>
      </c>
      <c r="F17" s="126"/>
      <c r="G17" s="156">
        <f>Таблица25[[#This Row],[Столбец5]]*(100%-F17)</f>
        <v>575</v>
      </c>
      <c r="H17" s="93"/>
      <c r="I17" s="94"/>
    </row>
    <row r="18" spans="1:13" s="82" customFormat="1" ht="21">
      <c r="A18" s="84"/>
      <c r="B18" s="84"/>
      <c r="C18" s="150" t="s">
        <v>1452</v>
      </c>
      <c r="D18" s="101"/>
      <c r="E18" s="165">
        <v>0</v>
      </c>
      <c r="F18" s="143"/>
      <c r="G18" s="156">
        <f>Таблица25[[#This Row],[Столбец5]]*(100%-F18)</f>
        <v>0</v>
      </c>
      <c r="H18" s="107"/>
      <c r="I18" s="147"/>
      <c r="K18" s="81"/>
      <c r="L18" s="81"/>
      <c r="M18" s="81"/>
    </row>
    <row r="19" spans="1:13">
      <c r="A19" s="92">
        <v>411341120</v>
      </c>
      <c r="B19" s="137" t="s">
        <v>1453</v>
      </c>
      <c r="C19" s="91" t="s">
        <v>1657</v>
      </c>
      <c r="D19" s="101" t="s">
        <v>1426</v>
      </c>
      <c r="E19" s="155">
        <v>1150</v>
      </c>
      <c r="F19" s="126">
        <v>0.2</v>
      </c>
      <c r="G19" s="156">
        <f>Таблица25[[#This Row],[Столбец5]]*(100%-F19)</f>
        <v>920</v>
      </c>
      <c r="H19" s="93" t="str">
        <f>HYPERLINK(Таблица25[[#This Row],[Столбец11]],"Ссылка на сайт")</f>
        <v>Ссылка на сайт</v>
      </c>
      <c r="I19" s="94"/>
      <c r="J19" s="81" t="s">
        <v>1454</v>
      </c>
    </row>
    <row r="20" spans="1:13">
      <c r="A20" s="92">
        <v>411541120</v>
      </c>
      <c r="B20" s="91" t="s">
        <v>1455</v>
      </c>
      <c r="C20" s="101" t="s">
        <v>1658</v>
      </c>
      <c r="D20" s="101" t="s">
        <v>1428</v>
      </c>
      <c r="E20" s="156">
        <v>2012.4999999999998</v>
      </c>
      <c r="F20" s="126">
        <v>0.2</v>
      </c>
      <c r="G20" s="156">
        <f>Таблица25[[#This Row],[Столбец5]]*(100%-F20)</f>
        <v>1610</v>
      </c>
      <c r="H20" s="93" t="str">
        <f>HYPERLINK(Таблица25[[#This Row],[Столбец11]],"Ссылка на сайт")</f>
        <v>Ссылка на сайт</v>
      </c>
      <c r="I20" s="94"/>
      <c r="J20" s="81" t="s">
        <v>1456</v>
      </c>
    </row>
    <row r="21" spans="1:13">
      <c r="A21" s="92">
        <v>411841120</v>
      </c>
      <c r="B21" s="91" t="s">
        <v>1457</v>
      </c>
      <c r="C21" s="101" t="s">
        <v>1659</v>
      </c>
      <c r="D21" s="101" t="s">
        <v>1430</v>
      </c>
      <c r="E21" s="156">
        <v>3162.4999999999995</v>
      </c>
      <c r="F21" s="126">
        <v>0.2</v>
      </c>
      <c r="G21" s="156">
        <f>Таблица25[[#This Row],[Столбец5]]*(100%-F21)</f>
        <v>2530</v>
      </c>
      <c r="H21" s="93" t="str">
        <f>HYPERLINK(Таблица25[[#This Row],[Столбец11]],"Ссылка на сайт")</f>
        <v>Ссылка на сайт</v>
      </c>
      <c r="I21" s="94"/>
      <c r="J21" s="81" t="s">
        <v>1458</v>
      </c>
    </row>
    <row r="22" spans="1:13">
      <c r="A22" s="92">
        <v>411343120</v>
      </c>
      <c r="B22" s="91" t="s">
        <v>1459</v>
      </c>
      <c r="C22" s="101" t="s">
        <v>1660</v>
      </c>
      <c r="D22" s="101" t="s">
        <v>1460</v>
      </c>
      <c r="E22" s="156">
        <v>1839.9999999999998</v>
      </c>
      <c r="F22" s="126">
        <v>0.2</v>
      </c>
      <c r="G22" s="156">
        <f>Таблица25[[#This Row],[Столбец5]]*(100%-F22)</f>
        <v>1472</v>
      </c>
      <c r="H22" s="93" t="str">
        <f>HYPERLINK(Таблица25[[#This Row],[Столбец11]],"Ссылка на сайт")</f>
        <v>Ссылка на сайт</v>
      </c>
      <c r="I22" s="94"/>
      <c r="J22" s="81" t="s">
        <v>1461</v>
      </c>
    </row>
    <row r="23" spans="1:13">
      <c r="A23" s="92">
        <v>411543120</v>
      </c>
      <c r="B23" s="91" t="s">
        <v>1462</v>
      </c>
      <c r="C23" s="101" t="s">
        <v>1661</v>
      </c>
      <c r="D23" s="101" t="s">
        <v>1460</v>
      </c>
      <c r="E23" s="156">
        <v>2875</v>
      </c>
      <c r="F23" s="126">
        <v>0.2</v>
      </c>
      <c r="G23" s="156">
        <f>Таблица25[[#This Row],[Столбец5]]*(100%-F23)</f>
        <v>2300</v>
      </c>
      <c r="H23" s="93" t="str">
        <f>HYPERLINK(Таблица25[[#This Row],[Столбец11]],"Ссылка на сайт")</f>
        <v>Ссылка на сайт</v>
      </c>
      <c r="I23" s="94"/>
      <c r="J23" s="81" t="s">
        <v>1463</v>
      </c>
    </row>
    <row r="24" spans="1:13">
      <c r="A24" s="92">
        <v>411843120</v>
      </c>
      <c r="B24" s="91" t="s">
        <v>1464</v>
      </c>
      <c r="C24" s="101" t="s">
        <v>1662</v>
      </c>
      <c r="D24" s="101" t="s">
        <v>1460</v>
      </c>
      <c r="E24" s="156">
        <v>4312.5</v>
      </c>
      <c r="F24" s="126">
        <v>0.2</v>
      </c>
      <c r="G24" s="156">
        <f>Таблица25[[#This Row],[Столбец5]]*(100%-F24)</f>
        <v>3450</v>
      </c>
      <c r="H24" s="93" t="str">
        <f>HYPERLINK(Таблица25[[#This Row],[Столбец11]],"Ссылка на сайт")</f>
        <v>Ссылка на сайт</v>
      </c>
      <c r="I24" s="94"/>
      <c r="J24" s="81" t="s">
        <v>1465</v>
      </c>
    </row>
    <row r="25" spans="1:13">
      <c r="A25" s="92"/>
      <c r="B25" s="92"/>
      <c r="C25" s="151" t="s">
        <v>263</v>
      </c>
      <c r="D25" s="101"/>
      <c r="E25" s="156">
        <v>575</v>
      </c>
      <c r="F25" s="126"/>
      <c r="G25" s="156">
        <f>Таблица25[[#This Row],[Столбец5]]*(100%-F25)</f>
        <v>575</v>
      </c>
      <c r="H25" s="93"/>
      <c r="I25" s="94"/>
    </row>
    <row r="26" spans="1:13" s="82" customFormat="1" ht="21">
      <c r="A26" s="84"/>
      <c r="B26" s="84"/>
      <c r="C26" s="148" t="s">
        <v>1466</v>
      </c>
      <c r="D26" s="101"/>
      <c r="E26" s="165">
        <v>0</v>
      </c>
      <c r="F26" s="143"/>
      <c r="G26" s="156">
        <f>Таблица25[[#This Row],[Столбец5]]*(100%-F26)</f>
        <v>0</v>
      </c>
      <c r="H26" s="107"/>
      <c r="I26" s="147"/>
      <c r="K26" s="81"/>
      <c r="L26" s="81"/>
      <c r="M26" s="81"/>
    </row>
    <row r="27" spans="1:13">
      <c r="A27" s="92" t="s">
        <v>385</v>
      </c>
      <c r="B27" s="91" t="s">
        <v>1467</v>
      </c>
      <c r="C27" s="91" t="s">
        <v>1663</v>
      </c>
      <c r="D27" s="101" t="s">
        <v>1468</v>
      </c>
      <c r="E27" s="155">
        <v>4887.5</v>
      </c>
      <c r="F27" s="126">
        <v>0.2</v>
      </c>
      <c r="G27" s="156">
        <f>Таблица25[[#This Row],[Столбец5]]*(100%-F27)</f>
        <v>3910</v>
      </c>
      <c r="H27" s="93" t="str">
        <f>HYPERLINK(Таблица25[[#This Row],[Столбец11]],"Ссылка на сайт")</f>
        <v>Ссылка на сайт</v>
      </c>
      <c r="I27" s="94"/>
      <c r="J27" s="81" t="s">
        <v>1469</v>
      </c>
    </row>
    <row r="28" spans="1:13">
      <c r="A28" s="92" t="s">
        <v>247</v>
      </c>
      <c r="B28" s="91" t="s">
        <v>1470</v>
      </c>
      <c r="C28" s="101" t="s">
        <v>1664</v>
      </c>
      <c r="D28" s="101" t="s">
        <v>1471</v>
      </c>
      <c r="E28" s="156">
        <v>5462.5</v>
      </c>
      <c r="F28" s="126">
        <v>0.2</v>
      </c>
      <c r="G28" s="156">
        <f>Таблица25[[#This Row],[Столбец5]]*(100%-F28)</f>
        <v>4370</v>
      </c>
      <c r="H28" s="93" t="str">
        <f>HYPERLINK(Таблица25[[#This Row],[Столбец11]],"Ссылка на сайт")</f>
        <v>Ссылка на сайт</v>
      </c>
      <c r="I28" s="94"/>
      <c r="J28" s="81" t="s">
        <v>1472</v>
      </c>
    </row>
    <row r="29" spans="1:13">
      <c r="A29" s="92" t="s">
        <v>248</v>
      </c>
      <c r="B29" s="91" t="s">
        <v>1473</v>
      </c>
      <c r="C29" s="101" t="s">
        <v>1665</v>
      </c>
      <c r="D29" s="101" t="s">
        <v>1474</v>
      </c>
      <c r="E29" s="156">
        <v>6899.9999999999991</v>
      </c>
      <c r="F29" s="126">
        <v>0.2</v>
      </c>
      <c r="G29" s="156">
        <f>Таблица25[[#This Row],[Столбец5]]*(100%-F29)</f>
        <v>5520</v>
      </c>
      <c r="H29" s="93" t="str">
        <f>HYPERLINK(Таблица25[[#This Row],[Столбец11]],"Ссылка на сайт")</f>
        <v>Ссылка на сайт</v>
      </c>
      <c r="I29" s="94"/>
      <c r="J29" s="81" t="s">
        <v>1475</v>
      </c>
    </row>
    <row r="30" spans="1:13">
      <c r="A30" s="92" t="s">
        <v>249</v>
      </c>
      <c r="B30" s="91" t="s">
        <v>1476</v>
      </c>
      <c r="C30" s="101" t="s">
        <v>1666</v>
      </c>
      <c r="D30" s="101" t="s">
        <v>1477</v>
      </c>
      <c r="E30" s="156">
        <v>15812.499999999998</v>
      </c>
      <c r="F30" s="126">
        <v>0.2</v>
      </c>
      <c r="G30" s="156">
        <f>Таблица25[[#This Row],[Столбец5]]*(100%-F30)</f>
        <v>12650</v>
      </c>
      <c r="H30" s="93" t="str">
        <f>HYPERLINK(Таблица25[[#This Row],[Столбец11]],"Ссылка на сайт")</f>
        <v>Ссылка на сайт</v>
      </c>
      <c r="I30" s="94"/>
      <c r="J30" s="81" t="s">
        <v>1478</v>
      </c>
    </row>
    <row r="31" spans="1:13">
      <c r="A31" s="92"/>
      <c r="B31" s="92"/>
      <c r="C31" s="151" t="s">
        <v>263</v>
      </c>
      <c r="D31" s="101"/>
      <c r="E31" s="155">
        <v>0</v>
      </c>
      <c r="F31" s="126"/>
      <c r="G31" s="156">
        <f>Таблица25[[#This Row],[Столбец5]]*(100%-F31)</f>
        <v>0</v>
      </c>
      <c r="H31" s="93"/>
      <c r="I31" s="94"/>
    </row>
    <row r="32" spans="1:13" s="82" customFormat="1" ht="21">
      <c r="A32" s="84"/>
      <c r="B32" s="84"/>
      <c r="C32" s="148" t="s">
        <v>1479</v>
      </c>
      <c r="D32" s="101"/>
      <c r="E32" s="165">
        <v>0</v>
      </c>
      <c r="F32" s="143"/>
      <c r="G32" s="156">
        <f>Таблица25[[#This Row],[Столбец5]]*(100%-F32)</f>
        <v>0</v>
      </c>
      <c r="H32" s="107"/>
      <c r="I32" s="147"/>
      <c r="K32" s="81"/>
      <c r="L32" s="81"/>
      <c r="M32" s="81"/>
    </row>
    <row r="33" spans="1:13">
      <c r="A33" s="92" t="s">
        <v>250</v>
      </c>
      <c r="B33" s="91" t="s">
        <v>1480</v>
      </c>
      <c r="C33" s="91" t="s">
        <v>1667</v>
      </c>
      <c r="D33" s="101" t="s">
        <v>1481</v>
      </c>
      <c r="E33" s="155">
        <v>6152.4999999999991</v>
      </c>
      <c r="F33" s="126">
        <v>0.2</v>
      </c>
      <c r="G33" s="156">
        <f>Таблица25[[#This Row],[Столбец5]]*(100%-F33)</f>
        <v>4922</v>
      </c>
      <c r="H33" s="93" t="str">
        <f>HYPERLINK(Таблица25[[#This Row],[Столбец11]],"Ссылка на сайт")</f>
        <v>Ссылка на сайт</v>
      </c>
      <c r="I33" s="94"/>
      <c r="J33" s="81" t="s">
        <v>1482</v>
      </c>
    </row>
    <row r="34" spans="1:13">
      <c r="A34" s="92" t="s">
        <v>251</v>
      </c>
      <c r="B34" s="91" t="s">
        <v>1483</v>
      </c>
      <c r="C34" s="101" t="s">
        <v>1668</v>
      </c>
      <c r="D34" s="101" t="s">
        <v>1484</v>
      </c>
      <c r="E34" s="156">
        <v>7589.9999999999991</v>
      </c>
      <c r="F34" s="126">
        <v>0.2</v>
      </c>
      <c r="G34" s="156">
        <f>Таблица25[[#This Row],[Столбец5]]*(100%-F34)</f>
        <v>6072</v>
      </c>
      <c r="H34" s="93" t="str">
        <f>HYPERLINK(Таблица25[[#This Row],[Столбец11]],"Ссылка на сайт")</f>
        <v>Ссылка на сайт</v>
      </c>
      <c r="I34" s="94"/>
      <c r="J34" s="81" t="s">
        <v>1485</v>
      </c>
    </row>
    <row r="35" spans="1:13">
      <c r="A35" s="92" t="s">
        <v>252</v>
      </c>
      <c r="B35" s="91" t="s">
        <v>1486</v>
      </c>
      <c r="C35" s="101" t="s">
        <v>1669</v>
      </c>
      <c r="D35" s="101" t="s">
        <v>1474</v>
      </c>
      <c r="E35" s="156">
        <v>10925</v>
      </c>
      <c r="F35" s="126">
        <v>0.2</v>
      </c>
      <c r="G35" s="156">
        <f>Таблица25[[#This Row],[Столбец5]]*(100%-F35)</f>
        <v>8740</v>
      </c>
      <c r="H35" s="93" t="str">
        <f>HYPERLINK(Таблица25[[#This Row],[Столбец11]],"Ссылка на сайт")</f>
        <v>Ссылка на сайт</v>
      </c>
      <c r="I35" s="94"/>
      <c r="J35" s="81" t="s">
        <v>1487</v>
      </c>
    </row>
    <row r="36" spans="1:13">
      <c r="A36" s="92" t="s">
        <v>253</v>
      </c>
      <c r="B36" s="91" t="s">
        <v>1488</v>
      </c>
      <c r="C36" s="101" t="s">
        <v>1670</v>
      </c>
      <c r="D36" s="101" t="s">
        <v>1477</v>
      </c>
      <c r="E36" s="156">
        <v>25874.999999999996</v>
      </c>
      <c r="F36" s="126">
        <v>0.2</v>
      </c>
      <c r="G36" s="156">
        <f>Таблица25[[#This Row],[Столбец5]]*(100%-F36)</f>
        <v>20700</v>
      </c>
      <c r="H36" s="93" t="str">
        <f>HYPERLINK(Таблица25[[#This Row],[Столбец11]],"Ссылка на сайт")</f>
        <v>Ссылка на сайт</v>
      </c>
      <c r="I36" s="94"/>
      <c r="J36" s="81" t="s">
        <v>1489</v>
      </c>
    </row>
    <row r="37" spans="1:13">
      <c r="A37" s="92"/>
      <c r="B37" s="99"/>
      <c r="C37" s="152" t="s">
        <v>263</v>
      </c>
      <c r="D37" s="101"/>
      <c r="E37" s="155">
        <v>0</v>
      </c>
      <c r="F37" s="126"/>
      <c r="G37" s="156">
        <f>Таблица25[[#This Row],[Столбец5]]*(100%-F37)</f>
        <v>0</v>
      </c>
      <c r="H37" s="93"/>
      <c r="I37" s="94"/>
    </row>
    <row r="38" spans="1:13" s="82" customFormat="1" ht="21">
      <c r="A38" s="84"/>
      <c r="B38" s="84"/>
      <c r="C38" s="148" t="s">
        <v>1490</v>
      </c>
      <c r="D38" s="101"/>
      <c r="E38" s="165">
        <v>0</v>
      </c>
      <c r="F38" s="143"/>
      <c r="G38" s="156">
        <f>Таблица25[[#This Row],[Столбец5]]*(100%-F38)</f>
        <v>0</v>
      </c>
      <c r="H38" s="107"/>
      <c r="I38" s="147"/>
      <c r="K38" s="81"/>
      <c r="L38" s="81"/>
      <c r="M38" s="81"/>
    </row>
    <row r="39" spans="1:13">
      <c r="A39" s="92" t="s">
        <v>386</v>
      </c>
      <c r="B39" s="91" t="s">
        <v>1491</v>
      </c>
      <c r="C39" s="91" t="s">
        <v>1671</v>
      </c>
      <c r="D39" s="101" t="s">
        <v>1492</v>
      </c>
      <c r="E39" s="155">
        <v>8164.9999999999991</v>
      </c>
      <c r="F39" s="126">
        <v>0.2</v>
      </c>
      <c r="G39" s="156">
        <f>Таблица25[[#This Row],[Столбец5]]*(100%-F39)</f>
        <v>6532</v>
      </c>
      <c r="H39" s="93" t="str">
        <f>HYPERLINK(Таблица25[[#This Row],[Столбец11]],"Ссылка на сайт")</f>
        <v>Ссылка на сайт</v>
      </c>
      <c r="I39" s="94"/>
      <c r="J39" s="81" t="s">
        <v>1493</v>
      </c>
    </row>
    <row r="40" spans="1:13">
      <c r="A40" s="92" t="s">
        <v>254</v>
      </c>
      <c r="B40" s="91" t="s">
        <v>1494</v>
      </c>
      <c r="C40" s="101" t="s">
        <v>1672</v>
      </c>
      <c r="D40" s="101" t="s">
        <v>1495</v>
      </c>
      <c r="E40" s="156">
        <v>9487.5</v>
      </c>
      <c r="F40" s="126">
        <v>0.2</v>
      </c>
      <c r="G40" s="156">
        <f>Таблица25[[#This Row],[Столбец5]]*(100%-F40)</f>
        <v>7590</v>
      </c>
      <c r="H40" s="93" t="str">
        <f>HYPERLINK(Таблица25[[#This Row],[Столбец11]],"Ссылка на сайт")</f>
        <v>Ссылка на сайт</v>
      </c>
      <c r="I40" s="94"/>
      <c r="J40" s="81" t="s">
        <v>1496</v>
      </c>
    </row>
    <row r="41" spans="1:13">
      <c r="A41" s="92" t="s">
        <v>255</v>
      </c>
      <c r="B41" s="91" t="s">
        <v>1497</v>
      </c>
      <c r="C41" s="101" t="s">
        <v>1673</v>
      </c>
      <c r="D41" s="101" t="s">
        <v>1498</v>
      </c>
      <c r="E41" s="156">
        <v>13224.999999999998</v>
      </c>
      <c r="F41" s="126">
        <v>0.2</v>
      </c>
      <c r="G41" s="156">
        <f>Таблица25[[#This Row],[Столбец5]]*(100%-F41)</f>
        <v>10580</v>
      </c>
      <c r="H41" s="93" t="str">
        <f>HYPERLINK(Таблица25[[#This Row],[Столбец11]],"Ссылка на сайт")</f>
        <v>Ссылка на сайт</v>
      </c>
      <c r="I41" s="94"/>
      <c r="J41" s="81" t="s">
        <v>1499</v>
      </c>
    </row>
    <row r="42" spans="1:13">
      <c r="A42" s="92"/>
      <c r="B42" s="92"/>
      <c r="C42" s="151" t="s">
        <v>263</v>
      </c>
      <c r="D42" s="101"/>
      <c r="E42" s="155">
        <v>0</v>
      </c>
      <c r="F42" s="126"/>
      <c r="G42" s="156">
        <f>Таблица25[[#This Row],[Столбец5]]*(100%-F42)</f>
        <v>0</v>
      </c>
      <c r="H42" s="93"/>
      <c r="I42" s="94"/>
    </row>
    <row r="43" spans="1:13" s="82" customFormat="1" ht="21">
      <c r="A43" s="84"/>
      <c r="B43" s="84"/>
      <c r="C43" s="148" t="s">
        <v>1500</v>
      </c>
      <c r="D43" s="101"/>
      <c r="E43" s="165">
        <v>0</v>
      </c>
      <c r="F43" s="143"/>
      <c r="G43" s="156">
        <f>Таблица25[[#This Row],[Столбец5]]*(100%-F43)</f>
        <v>0</v>
      </c>
      <c r="H43" s="107"/>
      <c r="I43" s="147"/>
      <c r="K43" s="81"/>
      <c r="L43" s="81"/>
      <c r="M43" s="81"/>
    </row>
    <row r="44" spans="1:13">
      <c r="A44" s="92" t="s">
        <v>256</v>
      </c>
      <c r="B44" s="91" t="s">
        <v>1501</v>
      </c>
      <c r="C44" s="91" t="s">
        <v>1674</v>
      </c>
      <c r="D44" s="101" t="s">
        <v>1432</v>
      </c>
      <c r="E44" s="155">
        <v>2875</v>
      </c>
      <c r="F44" s="126">
        <v>0.2</v>
      </c>
      <c r="G44" s="156">
        <f>Таблица25[[#This Row],[Столбец5]]*(100%-F44)</f>
        <v>2300</v>
      </c>
      <c r="H44" s="93" t="str">
        <f>HYPERLINK(Таблица25[[#This Row],[Столбец11]],"Ссылка на сайт")</f>
        <v>Ссылка на сайт</v>
      </c>
      <c r="I44" s="94"/>
      <c r="J44" s="81" t="s">
        <v>1502</v>
      </c>
    </row>
    <row r="45" spans="1:13">
      <c r="A45" s="92" t="s">
        <v>387</v>
      </c>
      <c r="B45" s="91" t="s">
        <v>1503</v>
      </c>
      <c r="C45" s="101" t="s">
        <v>1675</v>
      </c>
      <c r="D45" s="101" t="s">
        <v>1504</v>
      </c>
      <c r="E45" s="156">
        <v>4024.9999999999995</v>
      </c>
      <c r="F45" s="126">
        <v>0.2</v>
      </c>
      <c r="G45" s="156">
        <f>Таблица25[[#This Row],[Столбец5]]*(100%-F45)</f>
        <v>3220</v>
      </c>
      <c r="H45" s="93" t="str">
        <f>HYPERLINK(Таблица25[[#This Row],[Столбец11]],"Ссылка на сайт")</f>
        <v>Ссылка на сайт</v>
      </c>
      <c r="I45" s="94"/>
      <c r="J45" s="81" t="s">
        <v>1505</v>
      </c>
    </row>
    <row r="46" spans="1:13">
      <c r="A46" s="92" t="s">
        <v>257</v>
      </c>
      <c r="B46" s="91" t="s">
        <v>1506</v>
      </c>
      <c r="C46" s="101" t="s">
        <v>1676</v>
      </c>
      <c r="D46" s="101" t="s">
        <v>1507</v>
      </c>
      <c r="E46" s="156">
        <v>4715</v>
      </c>
      <c r="F46" s="126">
        <v>0.2</v>
      </c>
      <c r="G46" s="156">
        <f>Таблица25[[#This Row],[Столбец5]]*(100%-F46)</f>
        <v>3772</v>
      </c>
      <c r="H46" s="93" t="str">
        <f>HYPERLINK(Таблица25[[#This Row],[Столбец11]],"Ссылка на сайт")</f>
        <v>Ссылка на сайт</v>
      </c>
      <c r="I46" s="94"/>
      <c r="J46" s="81" t="s">
        <v>1508</v>
      </c>
    </row>
    <row r="47" spans="1:13">
      <c r="A47" s="92" t="s">
        <v>258</v>
      </c>
      <c r="B47" s="91" t="s">
        <v>1509</v>
      </c>
      <c r="C47" s="101" t="s">
        <v>1677</v>
      </c>
      <c r="D47" s="101" t="s">
        <v>1510</v>
      </c>
      <c r="E47" s="156">
        <v>6899.9999999999991</v>
      </c>
      <c r="F47" s="126">
        <v>0.2</v>
      </c>
      <c r="G47" s="156">
        <f>Таблица25[[#This Row],[Столбец5]]*(100%-F47)</f>
        <v>5520</v>
      </c>
      <c r="H47" s="93" t="str">
        <f>HYPERLINK(Таблица25[[#This Row],[Столбец11]],"Ссылка на сайт")</f>
        <v>Ссылка на сайт</v>
      </c>
      <c r="I47" s="94"/>
      <c r="J47" s="81" t="s">
        <v>1511</v>
      </c>
    </row>
    <row r="48" spans="1:13">
      <c r="A48" s="92" t="s">
        <v>259</v>
      </c>
      <c r="B48" s="91" t="s">
        <v>1512</v>
      </c>
      <c r="C48" s="101" t="s">
        <v>1678</v>
      </c>
      <c r="D48" s="101" t="s">
        <v>1513</v>
      </c>
      <c r="E48" s="156">
        <v>2875</v>
      </c>
      <c r="F48" s="126">
        <v>0.2</v>
      </c>
      <c r="G48" s="156">
        <f>Таблица25[[#This Row],[Столбец5]]*(100%-F48)</f>
        <v>2300</v>
      </c>
      <c r="H48" s="93" t="str">
        <f>HYPERLINK(Таблица25[[#This Row],[Столбец11]],"Ссылка на сайт")</f>
        <v>Ссылка на сайт</v>
      </c>
      <c r="I48" s="94"/>
      <c r="J48" s="81" t="s">
        <v>1514</v>
      </c>
    </row>
    <row r="49" spans="1:13">
      <c r="A49" s="92" t="s">
        <v>260</v>
      </c>
      <c r="B49" s="91" t="s">
        <v>1515</v>
      </c>
      <c r="C49" s="101" t="s">
        <v>1679</v>
      </c>
      <c r="D49" s="101" t="s">
        <v>1516</v>
      </c>
      <c r="E49" s="156">
        <v>3737.4999999999995</v>
      </c>
      <c r="F49" s="126">
        <v>0.2</v>
      </c>
      <c r="G49" s="156">
        <f>Таблица25[[#This Row],[Столбец5]]*(100%-F49)</f>
        <v>2990</v>
      </c>
      <c r="H49" s="93" t="str">
        <f>HYPERLINK(Таблица25[[#This Row],[Столбец11]],"Ссылка на сайт")</f>
        <v>Ссылка на сайт</v>
      </c>
      <c r="I49" s="94"/>
      <c r="J49" s="81" t="s">
        <v>1517</v>
      </c>
    </row>
    <row r="50" spans="1:13">
      <c r="A50" s="92" t="s">
        <v>261</v>
      </c>
      <c r="B50" s="91" t="s">
        <v>1518</v>
      </c>
      <c r="C50" s="101" t="s">
        <v>1680</v>
      </c>
      <c r="D50" s="101" t="s">
        <v>1519</v>
      </c>
      <c r="E50" s="156">
        <v>4312.5</v>
      </c>
      <c r="F50" s="126">
        <v>0.2</v>
      </c>
      <c r="G50" s="156">
        <f>Таблица25[[#This Row],[Столбец5]]*(100%-F50)</f>
        <v>3450</v>
      </c>
      <c r="H50" s="93" t="str">
        <f>HYPERLINK(Таблица25[[#This Row],[Столбец11]],"Ссылка на сайт")</f>
        <v>Ссылка на сайт</v>
      </c>
      <c r="I50" s="94"/>
      <c r="J50" s="81" t="s">
        <v>1520</v>
      </c>
    </row>
    <row r="51" spans="1:13">
      <c r="A51" s="92"/>
      <c r="B51" s="99"/>
      <c r="C51" s="151" t="s">
        <v>263</v>
      </c>
      <c r="D51" s="101"/>
      <c r="E51" s="155">
        <v>0</v>
      </c>
      <c r="F51" s="126"/>
      <c r="G51" s="156">
        <f>Таблица25[[#This Row],[Столбец5]]*(100%-F51)</f>
        <v>0</v>
      </c>
      <c r="H51" s="93"/>
      <c r="I51" s="94"/>
    </row>
    <row r="52" spans="1:13" s="82" customFormat="1" ht="21">
      <c r="A52" s="84"/>
      <c r="B52" s="84"/>
      <c r="C52" s="148" t="s">
        <v>1521</v>
      </c>
      <c r="D52" s="101"/>
      <c r="E52" s="165">
        <v>0</v>
      </c>
      <c r="F52" s="143"/>
      <c r="G52" s="156">
        <f>Таблица25[[#This Row],[Столбец5]]*(100%-F52)</f>
        <v>0</v>
      </c>
      <c r="H52" s="107"/>
      <c r="I52" s="147"/>
      <c r="K52" s="81"/>
      <c r="L52" s="81"/>
      <c r="M52" s="81"/>
    </row>
    <row r="53" spans="1:13">
      <c r="A53" s="92">
        <v>405341020</v>
      </c>
      <c r="B53" s="91" t="s">
        <v>1522</v>
      </c>
      <c r="C53" s="91" t="s">
        <v>1681</v>
      </c>
      <c r="D53" s="101" t="s">
        <v>1426</v>
      </c>
      <c r="E53" s="156">
        <v>1839.9999999999998</v>
      </c>
      <c r="F53" s="126">
        <v>0.2</v>
      </c>
      <c r="G53" s="156">
        <f>Таблица25[[#This Row],[Столбец5]]*(100%-F53)</f>
        <v>1472</v>
      </c>
      <c r="H53" s="93" t="str">
        <f>HYPERLINK(Таблица25[[#This Row],[Столбец11]],"Ссылка на сайт")</f>
        <v>Ссылка на сайт</v>
      </c>
      <c r="I53" s="94"/>
      <c r="J53" s="81" t="s">
        <v>1523</v>
      </c>
    </row>
    <row r="54" spans="1:13">
      <c r="A54" s="92">
        <v>429341021</v>
      </c>
      <c r="B54" s="91" t="s">
        <v>262</v>
      </c>
      <c r="C54" s="101" t="s">
        <v>1524</v>
      </c>
      <c r="D54" s="101" t="s">
        <v>1525</v>
      </c>
      <c r="E54" s="156">
        <v>1437.5</v>
      </c>
      <c r="F54" s="126">
        <v>0.2</v>
      </c>
      <c r="G54" s="156">
        <f>Таблица25[[#This Row],[Столбец5]]*(100%-F54)</f>
        <v>1150</v>
      </c>
      <c r="H54" s="93" t="str">
        <f>HYPERLINK(Таблица25[[#This Row],[Столбец11]],"Ссылка на сайт")</f>
        <v>Ссылка на сайт</v>
      </c>
      <c r="I54" s="94"/>
      <c r="J54" s="81" t="s">
        <v>1526</v>
      </c>
    </row>
    <row r="55" spans="1:13">
      <c r="A55" s="92">
        <v>490341210</v>
      </c>
      <c r="B55" s="91" t="s">
        <v>1527</v>
      </c>
      <c r="C55" s="101" t="s">
        <v>1682</v>
      </c>
      <c r="D55" s="101" t="s">
        <v>1528</v>
      </c>
      <c r="E55" s="156">
        <v>2012.4999999999998</v>
      </c>
      <c r="F55" s="126">
        <v>0.2</v>
      </c>
      <c r="G55" s="156">
        <f>Таблица25[[#This Row],[Столбец5]]*(100%-F55)</f>
        <v>1610</v>
      </c>
      <c r="H55" s="93" t="str">
        <f>HYPERLINK(Таблица25[[#This Row],[Столбец11]],"Ссылка на сайт")</f>
        <v>Ссылка на сайт</v>
      </c>
      <c r="I55" s="94"/>
      <c r="J55" s="81" t="s">
        <v>1529</v>
      </c>
    </row>
    <row r="56" spans="1:13" s="82" customFormat="1" ht="21">
      <c r="A56" s="84"/>
      <c r="B56" s="84"/>
      <c r="C56" s="148" t="s">
        <v>222</v>
      </c>
      <c r="D56" s="101"/>
      <c r="E56" s="165">
        <v>0</v>
      </c>
      <c r="F56" s="143"/>
      <c r="G56" s="156">
        <f>Таблица25[[#This Row],[Столбец5]]*(100%-F56)</f>
        <v>0</v>
      </c>
      <c r="H56" s="107"/>
      <c r="I56" s="147"/>
      <c r="K56" s="81"/>
      <c r="L56" s="81"/>
      <c r="M56" s="81"/>
    </row>
    <row r="57" spans="1:13">
      <c r="A57" s="92" t="s">
        <v>319</v>
      </c>
      <c r="B57" s="91" t="s">
        <v>1530</v>
      </c>
      <c r="C57" s="91" t="s">
        <v>1531</v>
      </c>
      <c r="D57" s="101" t="s">
        <v>1532</v>
      </c>
      <c r="E57" s="155">
        <v>1437.5</v>
      </c>
      <c r="F57" s="126">
        <v>0.3</v>
      </c>
      <c r="G57" s="156">
        <f>Таблица25[[#This Row],[Столбец5]]*(100%-F57)</f>
        <v>1006.2499999999999</v>
      </c>
      <c r="H57" s="93" t="str">
        <f>HYPERLINK(Таблица25[[#This Row],[Столбец11]],"Ссылка на сайт")</f>
        <v>Ссылка на сайт</v>
      </c>
      <c r="I57" s="94"/>
      <c r="J57" s="81" t="s">
        <v>1533</v>
      </c>
    </row>
    <row r="58" spans="1:13">
      <c r="A58" s="92" t="s">
        <v>320</v>
      </c>
      <c r="B58" s="91" t="s">
        <v>1534</v>
      </c>
      <c r="C58" s="101" t="s">
        <v>1535</v>
      </c>
      <c r="D58" s="101" t="s">
        <v>1536</v>
      </c>
      <c r="E58" s="156">
        <v>1724.9999999999998</v>
      </c>
      <c r="F58" s="126">
        <v>0.3</v>
      </c>
      <c r="G58" s="156">
        <f>Таблица25[[#This Row],[Столбец5]]*(100%-F58)</f>
        <v>1207.4999999999998</v>
      </c>
      <c r="H58" s="93" t="str">
        <f>HYPERLINK(Таблица25[[#This Row],[Столбец11]],"Ссылка на сайт")</f>
        <v>Ссылка на сайт</v>
      </c>
      <c r="I58" s="94"/>
      <c r="J58" s="81" t="s">
        <v>1537</v>
      </c>
    </row>
    <row r="59" spans="1:13">
      <c r="A59" s="92" t="s">
        <v>321</v>
      </c>
      <c r="B59" s="91" t="s">
        <v>1538</v>
      </c>
      <c r="C59" s="101" t="s">
        <v>1539</v>
      </c>
      <c r="D59" s="101" t="s">
        <v>1540</v>
      </c>
      <c r="E59" s="156">
        <v>2012.4999999999998</v>
      </c>
      <c r="F59" s="125">
        <v>0.3</v>
      </c>
      <c r="G59" s="156">
        <f>Таблица25[[#This Row],[Столбец5]]*(100%-F59)</f>
        <v>1408.7499999999998</v>
      </c>
      <c r="H59" s="93" t="str">
        <f>HYPERLINK(Таблица25[[#This Row],[Столбец11]],"Ссылка на сайт")</f>
        <v>Ссылка на сайт</v>
      </c>
      <c r="I59" s="94"/>
      <c r="J59" s="81" t="s">
        <v>1541</v>
      </c>
    </row>
    <row r="60" spans="1:13">
      <c r="A60" s="92" t="s">
        <v>322</v>
      </c>
      <c r="B60" s="91" t="s">
        <v>1542</v>
      </c>
      <c r="C60" s="101" t="s">
        <v>1543</v>
      </c>
      <c r="D60" s="101" t="s">
        <v>1544</v>
      </c>
      <c r="E60" s="156">
        <v>2300</v>
      </c>
      <c r="F60" s="125">
        <v>0.3</v>
      </c>
      <c r="G60" s="156">
        <f>Таблица25[[#This Row],[Столбец5]]*(100%-F60)</f>
        <v>1610</v>
      </c>
      <c r="H60" s="93" t="str">
        <f>HYPERLINK(Таблица25[[#This Row],[Столбец11]],"Ссылка на сайт")</f>
        <v>Ссылка на сайт</v>
      </c>
      <c r="I60" s="94"/>
      <c r="J60" s="81" t="s">
        <v>1545</v>
      </c>
    </row>
    <row r="61" spans="1:13">
      <c r="A61" s="92" t="s">
        <v>323</v>
      </c>
      <c r="B61" s="91" t="s">
        <v>1546</v>
      </c>
      <c r="C61" s="101" t="s">
        <v>1547</v>
      </c>
      <c r="D61" s="101" t="s">
        <v>1548</v>
      </c>
      <c r="E61" s="156">
        <v>3277.4999999999995</v>
      </c>
      <c r="F61" s="125">
        <v>0.3</v>
      </c>
      <c r="G61" s="156">
        <f>Таблица25[[#This Row],[Столбец5]]*(100%-F61)</f>
        <v>2294.2499999999995</v>
      </c>
      <c r="H61" s="93" t="str">
        <f>HYPERLINK(Таблица25[[#This Row],[Столбец11]],"Ссылка на сайт")</f>
        <v>Ссылка на сайт</v>
      </c>
      <c r="I61" s="94"/>
      <c r="J61" s="81" t="s">
        <v>1549</v>
      </c>
    </row>
    <row r="62" spans="1:13">
      <c r="A62" s="92" t="s">
        <v>324</v>
      </c>
      <c r="B62" s="91" t="s">
        <v>1550</v>
      </c>
      <c r="C62" s="101" t="s">
        <v>1551</v>
      </c>
      <c r="D62" s="101" t="s">
        <v>1552</v>
      </c>
      <c r="E62" s="156">
        <v>3737.4999999999995</v>
      </c>
      <c r="F62" s="125">
        <v>0.3</v>
      </c>
      <c r="G62" s="156">
        <f>Таблица25[[#This Row],[Столбец5]]*(100%-F62)</f>
        <v>2616.2499999999995</v>
      </c>
      <c r="H62" s="93" t="str">
        <f>HYPERLINK(Таблица25[[#This Row],[Столбец11]],"Ссылка на сайт")</f>
        <v>Ссылка на сайт</v>
      </c>
      <c r="I62" s="94"/>
      <c r="J62" s="81" t="s">
        <v>1553</v>
      </c>
    </row>
    <row r="63" spans="1:13">
      <c r="A63" s="92" t="s">
        <v>325</v>
      </c>
      <c r="B63" s="91" t="s">
        <v>1554</v>
      </c>
      <c r="C63" s="101" t="s">
        <v>1555</v>
      </c>
      <c r="D63" s="101" t="s">
        <v>1532</v>
      </c>
      <c r="E63" s="156">
        <v>2875</v>
      </c>
      <c r="F63" s="125">
        <v>0.3</v>
      </c>
      <c r="G63" s="156">
        <f>Таблица25[[#This Row],[Столбец5]]*(100%-F63)</f>
        <v>2012.4999999999998</v>
      </c>
      <c r="H63" s="93" t="str">
        <f>HYPERLINK(Таблица25[[#This Row],[Столбец11]],"Ссылка на сайт")</f>
        <v>Ссылка на сайт</v>
      </c>
      <c r="I63" s="94"/>
      <c r="J63" s="81" t="s">
        <v>1556</v>
      </c>
    </row>
    <row r="64" spans="1:13">
      <c r="A64" s="92" t="s">
        <v>326</v>
      </c>
      <c r="B64" s="91" t="s">
        <v>1557</v>
      </c>
      <c r="C64" s="101" t="s">
        <v>1558</v>
      </c>
      <c r="D64" s="101" t="s">
        <v>1536</v>
      </c>
      <c r="E64" s="156">
        <v>3277.4999999999995</v>
      </c>
      <c r="F64" s="125">
        <v>0.3</v>
      </c>
      <c r="G64" s="156">
        <f>Таблица25[[#This Row],[Столбец5]]*(100%-F64)</f>
        <v>2294.2499999999995</v>
      </c>
      <c r="H64" s="93" t="str">
        <f>HYPERLINK(Таблица25[[#This Row],[Столбец11]],"Ссылка на сайт")</f>
        <v>Ссылка на сайт</v>
      </c>
      <c r="I64" s="94"/>
      <c r="J64" s="81" t="s">
        <v>1559</v>
      </c>
    </row>
    <row r="65" spans="1:10">
      <c r="A65" s="92" t="s">
        <v>388</v>
      </c>
      <c r="B65" s="91" t="s">
        <v>1560</v>
      </c>
      <c r="C65" s="101" t="s">
        <v>1561</v>
      </c>
      <c r="D65" s="101" t="s">
        <v>1540</v>
      </c>
      <c r="E65" s="156">
        <v>3852.4999999999995</v>
      </c>
      <c r="F65" s="125">
        <v>0.3</v>
      </c>
      <c r="G65" s="156">
        <f>Таблица25[[#This Row],[Столбец5]]*(100%-F65)</f>
        <v>2696.7499999999995</v>
      </c>
      <c r="H65" s="93" t="str">
        <f>HYPERLINK(Таблица25[[#This Row],[Столбец11]],"Ссылка на сайт")</f>
        <v>Ссылка на сайт</v>
      </c>
      <c r="I65" s="94"/>
      <c r="J65" s="81" t="s">
        <v>1562</v>
      </c>
    </row>
    <row r="66" spans="1:10">
      <c r="A66" s="92" t="s">
        <v>389</v>
      </c>
      <c r="B66" s="91" t="s">
        <v>1563</v>
      </c>
      <c r="C66" s="101" t="s">
        <v>1564</v>
      </c>
      <c r="D66" s="101" t="s">
        <v>1544</v>
      </c>
      <c r="E66" s="156">
        <v>4427.5</v>
      </c>
      <c r="F66" s="125">
        <v>0.3</v>
      </c>
      <c r="G66" s="156">
        <f>Таблица25[[#This Row],[Столбец5]]*(100%-F66)</f>
        <v>3099.25</v>
      </c>
      <c r="H66" s="93" t="str">
        <f>HYPERLINK(Таблица25[[#This Row],[Столбец11]],"Ссылка на сайт")</f>
        <v>Ссылка на сайт</v>
      </c>
      <c r="I66" s="94"/>
      <c r="J66" s="81" t="s">
        <v>1565</v>
      </c>
    </row>
    <row r="67" spans="1:10">
      <c r="A67" s="92" t="s">
        <v>390</v>
      </c>
      <c r="B67" s="91" t="s">
        <v>1566</v>
      </c>
      <c r="C67" s="101" t="s">
        <v>1567</v>
      </c>
      <c r="D67" s="101" t="s">
        <v>1548</v>
      </c>
      <c r="E67" s="156">
        <v>5002.5</v>
      </c>
      <c r="F67" s="125">
        <v>0.3</v>
      </c>
      <c r="G67" s="156">
        <f>Таблица25[[#This Row],[Столбец5]]*(100%-F67)</f>
        <v>3501.75</v>
      </c>
      <c r="H67" s="93" t="str">
        <f>HYPERLINK(Таблица25[[#This Row],[Столбец11]],"Ссылка на сайт")</f>
        <v>Ссылка на сайт</v>
      </c>
      <c r="I67" s="94"/>
      <c r="J67" s="81" t="s">
        <v>1568</v>
      </c>
    </row>
    <row r="68" spans="1:10">
      <c r="A68" s="92" t="s">
        <v>327</v>
      </c>
      <c r="B68" s="91" t="s">
        <v>1569</v>
      </c>
      <c r="C68" s="101" t="s">
        <v>1570</v>
      </c>
      <c r="D68" s="101" t="s">
        <v>1571</v>
      </c>
      <c r="E68" s="156">
        <v>1437.5</v>
      </c>
      <c r="F68" s="125">
        <v>0.3</v>
      </c>
      <c r="G68" s="156">
        <f>Таблица25[[#This Row],[Столбец5]]*(100%-F68)</f>
        <v>1006.2499999999999</v>
      </c>
      <c r="H68" s="93" t="str">
        <f>HYPERLINK(Таблица25[[#This Row],[Столбец11]],"Ссылка на сайт")</f>
        <v>Ссылка на сайт</v>
      </c>
      <c r="I68" s="94"/>
      <c r="J68" s="81" t="s">
        <v>1572</v>
      </c>
    </row>
    <row r="69" spans="1:10">
      <c r="A69" s="92" t="s">
        <v>328</v>
      </c>
      <c r="B69" s="91" t="s">
        <v>1573</v>
      </c>
      <c r="C69" s="101" t="s">
        <v>1574</v>
      </c>
      <c r="D69" s="101" t="s">
        <v>1211</v>
      </c>
      <c r="E69" s="156">
        <v>2875</v>
      </c>
      <c r="F69" s="125">
        <v>0.3</v>
      </c>
      <c r="G69" s="156">
        <f>Таблица25[[#This Row],[Столбец5]]*(100%-F69)</f>
        <v>2012.4999999999998</v>
      </c>
      <c r="H69" s="93" t="str">
        <f>HYPERLINK(Таблица25[[#This Row],[Столбец11]],"Ссылка на сайт")</f>
        <v>Ссылка на сайт</v>
      </c>
      <c r="I69" s="94"/>
      <c r="J69" s="81" t="s">
        <v>1575</v>
      </c>
    </row>
    <row r="70" spans="1:10">
      <c r="A70" s="92" t="s">
        <v>306</v>
      </c>
      <c r="B70" s="91" t="s">
        <v>1576</v>
      </c>
      <c r="C70" s="101" t="s">
        <v>1577</v>
      </c>
      <c r="D70" s="101" t="s">
        <v>1212</v>
      </c>
      <c r="E70" s="156">
        <v>3449.9999999999995</v>
      </c>
      <c r="F70" s="125">
        <v>0.3</v>
      </c>
      <c r="G70" s="156">
        <f>Таблица25[[#This Row],[Столбец5]]*(100%-F70)</f>
        <v>2414.9999999999995</v>
      </c>
      <c r="H70" s="93" t="str">
        <f>HYPERLINK(Таблица25[[#This Row],[Столбец11]],"Ссылка на сайт")</f>
        <v>Ссылка на сайт</v>
      </c>
      <c r="I70" s="94"/>
      <c r="J70" s="81" t="s">
        <v>1578</v>
      </c>
    </row>
    <row r="71" spans="1:10">
      <c r="A71" s="92" t="s">
        <v>329</v>
      </c>
      <c r="B71" s="91" t="s">
        <v>1579</v>
      </c>
      <c r="C71" s="101" t="s">
        <v>1580</v>
      </c>
      <c r="D71" s="101" t="s">
        <v>1213</v>
      </c>
      <c r="E71" s="156">
        <v>3737.4999999999995</v>
      </c>
      <c r="F71" s="125">
        <v>0.3</v>
      </c>
      <c r="G71" s="156">
        <f>Таблица25[[#This Row],[Столбец5]]*(100%-F71)</f>
        <v>2616.2499999999995</v>
      </c>
      <c r="H71" s="93" t="str">
        <f>HYPERLINK(Таблица25[[#This Row],[Столбец11]],"Ссылка на сайт")</f>
        <v>Ссылка на сайт</v>
      </c>
      <c r="I71" s="94"/>
      <c r="J71" s="81" t="s">
        <v>1581</v>
      </c>
    </row>
    <row r="72" spans="1:10">
      <c r="A72" s="92" t="s">
        <v>330</v>
      </c>
      <c r="B72" s="91" t="s">
        <v>1582</v>
      </c>
      <c r="C72" s="101" t="s">
        <v>1583</v>
      </c>
      <c r="D72" s="101" t="s">
        <v>1214</v>
      </c>
      <c r="E72" s="156">
        <v>4197.5</v>
      </c>
      <c r="F72" s="125">
        <v>0.3</v>
      </c>
      <c r="G72" s="156">
        <f>Таблица25[[#This Row],[Столбец5]]*(100%-F72)</f>
        <v>2938.25</v>
      </c>
      <c r="H72" s="93" t="str">
        <f>HYPERLINK(Таблица25[[#This Row],[Столбец11]],"Ссылка на сайт")</f>
        <v>Ссылка на сайт</v>
      </c>
      <c r="I72" s="94"/>
      <c r="J72" s="81" t="s">
        <v>1584</v>
      </c>
    </row>
    <row r="73" spans="1:10">
      <c r="A73" s="92" t="s">
        <v>331</v>
      </c>
      <c r="B73" s="91" t="s">
        <v>1585</v>
      </c>
      <c r="C73" s="101" t="s">
        <v>1586</v>
      </c>
      <c r="D73" s="101" t="s">
        <v>1587</v>
      </c>
      <c r="E73" s="156">
        <v>4427.5</v>
      </c>
      <c r="F73" s="125">
        <v>0.3</v>
      </c>
      <c r="G73" s="156">
        <f>Таблица25[[#This Row],[Столбец5]]*(100%-F73)</f>
        <v>3099.25</v>
      </c>
      <c r="H73" s="93" t="str">
        <f>HYPERLINK(Таблица25[[#This Row],[Столбец11]],"Ссылка на сайт")</f>
        <v>Ссылка на сайт</v>
      </c>
      <c r="I73" s="94"/>
      <c r="J73" s="81" t="s">
        <v>1588</v>
      </c>
    </row>
    <row r="74" spans="1:10">
      <c r="A74" s="92" t="s">
        <v>332</v>
      </c>
      <c r="B74" s="91" t="s">
        <v>1589</v>
      </c>
      <c r="C74" s="101" t="s">
        <v>1590</v>
      </c>
      <c r="D74" s="101" t="s">
        <v>1591</v>
      </c>
      <c r="E74" s="156">
        <v>4715</v>
      </c>
      <c r="F74" s="125">
        <v>0.3</v>
      </c>
      <c r="G74" s="156">
        <f>Таблица25[[#This Row],[Столбец5]]*(100%-F74)</f>
        <v>3300.5</v>
      </c>
      <c r="H74" s="93" t="str">
        <f>HYPERLINK(Таблица25[[#This Row],[Столбец11]],"Ссылка на сайт")</f>
        <v>Ссылка на сайт</v>
      </c>
      <c r="I74" s="94"/>
      <c r="J74" s="81" t="s">
        <v>1592</v>
      </c>
    </row>
    <row r="75" spans="1:10">
      <c r="A75" s="92" t="s">
        <v>333</v>
      </c>
      <c r="B75" s="153" t="s">
        <v>1593</v>
      </c>
      <c r="C75" s="101" t="s">
        <v>1594</v>
      </c>
      <c r="D75" s="92" t="s">
        <v>1595</v>
      </c>
      <c r="E75" s="156">
        <v>5175</v>
      </c>
      <c r="F75" s="125">
        <v>0.3</v>
      </c>
      <c r="G75" s="156">
        <f>Таблица25[[#This Row],[Столбец5]]*(100%-F75)</f>
        <v>3622.4999999999995</v>
      </c>
      <c r="H75" s="93" t="str">
        <f>HYPERLINK(Таблица25[[#This Row],[Столбец11]],"Ссылка на сайт")</f>
        <v>Ссылка на сайт</v>
      </c>
      <c r="I75" s="94"/>
      <c r="J75" s="81" t="s">
        <v>1596</v>
      </c>
    </row>
    <row r="76" spans="1:10">
      <c r="A76" s="92" t="s">
        <v>334</v>
      </c>
      <c r="B76" s="153" t="s">
        <v>1597</v>
      </c>
      <c r="C76" s="101" t="s">
        <v>1598</v>
      </c>
      <c r="D76" s="92" t="s">
        <v>1599</v>
      </c>
      <c r="E76" s="156">
        <v>5462.5</v>
      </c>
      <c r="F76" s="125">
        <v>0.3</v>
      </c>
      <c r="G76" s="156">
        <f>Таблица25[[#This Row],[Столбец5]]*(100%-F76)</f>
        <v>3823.7499999999995</v>
      </c>
      <c r="H76" s="93" t="str">
        <f>HYPERLINK(Таблица25[[#This Row],[Столбец11]],"Ссылка на сайт")</f>
        <v>Ссылка на сайт</v>
      </c>
      <c r="I76" s="94"/>
      <c r="J76" s="81" t="s">
        <v>1600</v>
      </c>
    </row>
    <row r="77" spans="1:10">
      <c r="A77" s="92" t="s">
        <v>335</v>
      </c>
      <c r="B77" s="153" t="s">
        <v>1601</v>
      </c>
      <c r="C77" s="101" t="s">
        <v>1602</v>
      </c>
      <c r="D77" s="92" t="s">
        <v>1603</v>
      </c>
      <c r="E77" s="156">
        <v>5750</v>
      </c>
      <c r="F77" s="125">
        <v>0.3</v>
      </c>
      <c r="G77" s="156">
        <f>Таблица25[[#This Row],[Столбец5]]*(100%-F77)</f>
        <v>4024.9999999999995</v>
      </c>
      <c r="H77" s="93" t="str">
        <f>HYPERLINK(Таблица25[[#This Row],[Столбец11]],"Ссылка на сайт")</f>
        <v>Ссылка на сайт</v>
      </c>
      <c r="I77" s="94"/>
      <c r="J77" s="81" t="s">
        <v>1604</v>
      </c>
    </row>
    <row r="78" spans="1:10">
      <c r="A78" s="92">
        <v>661060</v>
      </c>
      <c r="B78" s="153" t="s">
        <v>1605</v>
      </c>
      <c r="C78" s="101" t="s">
        <v>1606</v>
      </c>
      <c r="D78" s="92" t="s">
        <v>1607</v>
      </c>
      <c r="E78" s="156">
        <v>3564.9999999999995</v>
      </c>
      <c r="F78" s="125">
        <v>0.3</v>
      </c>
      <c r="G78" s="156">
        <f>Таблица25[[#This Row],[Столбец5]]*(100%-F78)</f>
        <v>2495.4999999999995</v>
      </c>
      <c r="H78" s="93" t="str">
        <f>HYPERLINK(Таблица25[[#This Row],[Столбец11]],"Ссылка на сайт")</f>
        <v>Ссылка на сайт</v>
      </c>
      <c r="I78" s="94"/>
      <c r="J78" s="81" t="s">
        <v>1608</v>
      </c>
    </row>
    <row r="79" spans="1:10">
      <c r="A79" s="92">
        <v>972900200</v>
      </c>
      <c r="B79" s="153" t="s">
        <v>1609</v>
      </c>
      <c r="C79" s="153" t="s">
        <v>1610</v>
      </c>
      <c r="D79" s="92" t="s">
        <v>1611</v>
      </c>
      <c r="E79" s="156">
        <v>690</v>
      </c>
      <c r="F79" s="125">
        <v>0.2</v>
      </c>
      <c r="G79" s="156">
        <f>Таблица25[[#This Row],[Столбец5]]*(100%-F79)</f>
        <v>552</v>
      </c>
      <c r="H79" s="93" t="str">
        <f>HYPERLINK(Таблица25[[#This Row],[Столбец11]],"Ссылка на сайт")</f>
        <v>Ссылка на сайт</v>
      </c>
      <c r="I79" s="94"/>
      <c r="J79" s="81" t="s">
        <v>1612</v>
      </c>
    </row>
  </sheetData>
  <pageMargins left="0.7" right="0.7" top="0.75" bottom="0.75" header="0.3" footer="0.3"/>
  <pageSetup paperSize="9" orientation="portrait" verticalDpi="0" r:id="rId1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96"/>
  <sheetViews>
    <sheetView showGridLines="0" tabSelected="1" workbookViewId="0">
      <pane ySplit="3" topLeftCell="A4" activePane="bottomLeft" state="frozen"/>
      <selection pane="bottomLeft" sqref="A1:A1048576"/>
    </sheetView>
  </sheetViews>
  <sheetFormatPr defaultColWidth="38.42578125" defaultRowHeight="15"/>
  <cols>
    <col min="1" max="1" width="17.140625" style="286" customWidth="1"/>
    <col min="2" max="2" width="17.140625" style="118" customWidth="1"/>
    <col min="3" max="4" width="42.42578125" style="84" customWidth="1"/>
    <col min="5" max="5" width="10.7109375" style="127" customWidth="1"/>
    <col min="6" max="6" width="10.7109375" style="85" customWidth="1"/>
    <col min="7" max="7" width="10.7109375" style="128" customWidth="1"/>
    <col min="8" max="8" width="10.7109375" style="85" customWidth="1"/>
    <col min="9" max="9" width="10.7109375" style="129" customWidth="1"/>
    <col min="10" max="10" width="10.7109375" style="130" customWidth="1"/>
    <col min="11" max="11" width="14.5703125" style="85" bestFit="1" customWidth="1"/>
    <col min="12" max="12" width="10.7109375" style="81" customWidth="1"/>
    <col min="13" max="13" width="99.85546875" style="81" hidden="1" customWidth="1"/>
    <col min="14" max="14" width="12.85546875" style="81" customWidth="1"/>
    <col min="15" max="15" width="15.5703125" style="81" customWidth="1"/>
    <col min="16" max="16384" width="38.42578125" style="81"/>
  </cols>
  <sheetData>
    <row r="1" spans="1:14" s="7" customFormat="1" ht="39" customHeight="1">
      <c r="A1" s="280"/>
      <c r="B1" s="105"/>
      <c r="E1" s="106"/>
      <c r="F1" s="119"/>
      <c r="G1" s="106"/>
      <c r="H1" s="131"/>
      <c r="I1" s="120"/>
      <c r="J1" s="106"/>
    </row>
    <row r="2" spans="1:14" s="83" customFormat="1" ht="31.5" customHeight="1">
      <c r="A2" s="281"/>
      <c r="B2" s="113"/>
      <c r="C2" s="190" t="s">
        <v>1816</v>
      </c>
      <c r="D2" s="114"/>
      <c r="E2" s="115" t="s">
        <v>454</v>
      </c>
      <c r="F2" s="121"/>
      <c r="G2" s="115" t="s">
        <v>3</v>
      </c>
      <c r="H2" s="132"/>
      <c r="I2" s="122"/>
      <c r="J2" s="115" t="s">
        <v>903</v>
      </c>
      <c r="K2" s="116"/>
      <c r="L2" s="116"/>
    </row>
    <row r="3" spans="1:14" s="82" customFormat="1">
      <c r="A3" s="282" t="s">
        <v>2</v>
      </c>
      <c r="B3" s="117" t="s">
        <v>464</v>
      </c>
      <c r="C3" s="111" t="s">
        <v>0</v>
      </c>
      <c r="D3" s="111" t="s">
        <v>1</v>
      </c>
      <c r="E3" s="112" t="s">
        <v>461</v>
      </c>
      <c r="F3" s="123" t="s">
        <v>233</v>
      </c>
      <c r="G3" s="112" t="s">
        <v>462</v>
      </c>
      <c r="H3" s="123" t="s">
        <v>4</v>
      </c>
      <c r="I3" s="123" t="s">
        <v>233</v>
      </c>
      <c r="J3" s="112" t="s">
        <v>463</v>
      </c>
      <c r="K3" s="111" t="s">
        <v>843</v>
      </c>
      <c r="L3" s="111" t="s">
        <v>9</v>
      </c>
    </row>
    <row r="4" spans="1:14" ht="21">
      <c r="A4" s="280"/>
      <c r="B4" s="140"/>
      <c r="C4" s="141" t="s">
        <v>5</v>
      </c>
      <c r="D4" s="135"/>
      <c r="E4" s="142"/>
      <c r="F4" s="143"/>
      <c r="G4" s="142"/>
      <c r="H4" s="144"/>
      <c r="I4" s="143"/>
      <c r="J4" s="142"/>
      <c r="K4" s="107"/>
      <c r="L4" s="108"/>
      <c r="M4" s="82"/>
    </row>
    <row r="5" spans="1:14">
      <c r="A5" s="283">
        <v>877780</v>
      </c>
      <c r="B5" s="95" t="s">
        <v>1388</v>
      </c>
      <c r="C5" s="134" t="s">
        <v>410</v>
      </c>
      <c r="D5" s="135" t="s">
        <v>1401</v>
      </c>
      <c r="E5" s="243">
        <v>11490</v>
      </c>
      <c r="F5" s="126">
        <v>0.2</v>
      </c>
      <c r="G5" s="243">
        <f>Таблица23[[#This Row],[Столбец5]]*(100%-Таблица23[[#This Row],[Столбец9]])</f>
        <v>9192</v>
      </c>
      <c r="H5" s="133" t="s">
        <v>25</v>
      </c>
      <c r="I5" s="126">
        <v>0.3</v>
      </c>
      <c r="J5" s="243">
        <f>Таблица23[[#This Row],[Столбец5]]*(100%-Таблица23[[#This Row],[Столбец10]])</f>
        <v>8042.9999999999991</v>
      </c>
      <c r="K5" s="93" t="str">
        <f>HYPERLINK(Таблица23[[#This Row],[Столбец11]],"Ссылка на сайт")</f>
        <v>Ссылка на сайт</v>
      </c>
      <c r="L5" s="94" t="s">
        <v>10</v>
      </c>
      <c r="M5" s="81" t="s">
        <v>1409</v>
      </c>
      <c r="N5" s="197"/>
    </row>
    <row r="6" spans="1:14" ht="21">
      <c r="A6" s="280"/>
      <c r="B6" s="140"/>
      <c r="C6" s="141" t="s">
        <v>7</v>
      </c>
      <c r="D6" s="135"/>
      <c r="E6" s="243"/>
      <c r="F6" s="143"/>
      <c r="G6" s="142"/>
      <c r="H6" s="144"/>
      <c r="I6" s="143"/>
      <c r="J6" s="142"/>
      <c r="K6" s="107"/>
      <c r="L6" s="108"/>
      <c r="M6" s="82"/>
    </row>
    <row r="7" spans="1:14">
      <c r="A7" s="283">
        <v>876158</v>
      </c>
      <c r="B7" s="95" t="s">
        <v>1389</v>
      </c>
      <c r="C7" s="134" t="s">
        <v>369</v>
      </c>
      <c r="D7" s="135" t="s">
        <v>1402</v>
      </c>
      <c r="E7" s="243">
        <v>2850</v>
      </c>
      <c r="F7" s="126">
        <v>0.2</v>
      </c>
      <c r="G7" s="243">
        <f>Таблица23[[#This Row],[Столбец5]]*(100%-Таблица23[[#This Row],[Столбец9]])</f>
        <v>2280</v>
      </c>
      <c r="H7" s="133" t="s">
        <v>25</v>
      </c>
      <c r="I7" s="126">
        <v>0.3</v>
      </c>
      <c r="J7" s="243">
        <f>Таблица23[[#This Row],[Столбец5]]*(100%-Таблица23[[#This Row],[Столбец10]])</f>
        <v>1994.9999999999998</v>
      </c>
      <c r="K7" s="93" t="str">
        <f>HYPERLINK(Таблица23[[#This Row],[Столбец11]],"Ссылка на сайт")</f>
        <v>Ссылка на сайт</v>
      </c>
      <c r="L7" s="94" t="s">
        <v>11</v>
      </c>
      <c r="M7" s="81" t="s">
        <v>1410</v>
      </c>
      <c r="N7" s="197"/>
    </row>
    <row r="8" spans="1:14">
      <c r="A8" s="283">
        <v>876165</v>
      </c>
      <c r="B8" s="95" t="s">
        <v>1392</v>
      </c>
      <c r="C8" s="134" t="s">
        <v>370</v>
      </c>
      <c r="D8" s="135" t="s">
        <v>1403</v>
      </c>
      <c r="E8" s="243">
        <v>2950</v>
      </c>
      <c r="F8" s="126">
        <v>0.2</v>
      </c>
      <c r="G8" s="243">
        <f>Таблица23[[#This Row],[Столбец5]]*(100%-Таблица23[[#This Row],[Столбец9]])</f>
        <v>2360</v>
      </c>
      <c r="H8" s="133" t="s">
        <v>25</v>
      </c>
      <c r="I8" s="126">
        <v>0.3</v>
      </c>
      <c r="J8" s="243">
        <f>Таблица23[[#This Row],[Столбец5]]*(100%-Таблица23[[#This Row],[Столбец10]])</f>
        <v>2065</v>
      </c>
      <c r="K8" s="93" t="str">
        <f>HYPERLINK(Таблица23[[#This Row],[Столбец11]],"Ссылка на сайт")</f>
        <v>Ссылка на сайт</v>
      </c>
      <c r="L8" s="94" t="s">
        <v>11</v>
      </c>
      <c r="M8" s="81" t="s">
        <v>1411</v>
      </c>
      <c r="N8" s="197"/>
    </row>
    <row r="9" spans="1:14">
      <c r="A9" s="284">
        <v>779975</v>
      </c>
      <c r="B9" s="95" t="s">
        <v>1733</v>
      </c>
      <c r="C9" s="134" t="s">
        <v>1732</v>
      </c>
      <c r="D9" s="135" t="s">
        <v>1734</v>
      </c>
      <c r="E9" s="243">
        <v>5400</v>
      </c>
      <c r="F9" s="126">
        <v>0.2</v>
      </c>
      <c r="G9" s="243">
        <f>Таблица23[[#This Row],[Столбец5]]*(100%-Таблица23[[#This Row],[Столбец9]])</f>
        <v>4320</v>
      </c>
      <c r="H9" s="133" t="s">
        <v>25</v>
      </c>
      <c r="I9" s="126">
        <v>0.3</v>
      </c>
      <c r="J9" s="243">
        <f>Таблица23[[#This Row],[Столбец5]]*(100%-Таблица23[[#This Row],[Столбец10]])</f>
        <v>3779.9999999999995</v>
      </c>
      <c r="K9" s="136"/>
      <c r="L9" s="98" t="s">
        <v>11</v>
      </c>
      <c r="N9" s="197"/>
    </row>
    <row r="10" spans="1:14" ht="21">
      <c r="A10" s="280"/>
      <c r="B10" s="140"/>
      <c r="C10" s="141" t="s">
        <v>1789</v>
      </c>
      <c r="D10" s="135"/>
      <c r="E10" s="142"/>
      <c r="F10" s="143"/>
      <c r="G10" s="142"/>
      <c r="H10" s="144"/>
      <c r="I10" s="143"/>
      <c r="J10" s="142"/>
      <c r="K10" s="107"/>
      <c r="L10" s="108"/>
      <c r="N10" s="197"/>
    </row>
    <row r="11" spans="1:14">
      <c r="A11" s="283">
        <v>750127</v>
      </c>
      <c r="B11" s="95" t="s">
        <v>1796</v>
      </c>
      <c r="C11" s="134" t="s">
        <v>1790</v>
      </c>
      <c r="D11" s="135" t="s">
        <v>1794</v>
      </c>
      <c r="E11" s="155">
        <v>14990</v>
      </c>
      <c r="F11" s="126">
        <v>0.2</v>
      </c>
      <c r="G11" s="243">
        <f>Таблица23[[#This Row],[Столбец5]]*(100%-Таблица23[[#This Row],[Столбец9]])</f>
        <v>11992</v>
      </c>
      <c r="H11" s="133" t="s">
        <v>25</v>
      </c>
      <c r="I11" s="126">
        <v>0.3</v>
      </c>
      <c r="J11" s="243">
        <f>Таблица23[[#This Row],[Столбец5]]*(100%-Таблица23[[#This Row],[Столбец10]])</f>
        <v>10493</v>
      </c>
      <c r="K11" s="93"/>
      <c r="L11" s="94" t="s">
        <v>11</v>
      </c>
      <c r="N11" s="197"/>
    </row>
    <row r="12" spans="1:14">
      <c r="A12" s="283">
        <v>750134</v>
      </c>
      <c r="B12" s="95" t="s">
        <v>1797</v>
      </c>
      <c r="C12" s="134" t="s">
        <v>1791</v>
      </c>
      <c r="D12" s="135" t="s">
        <v>1795</v>
      </c>
      <c r="E12" s="155">
        <v>16990</v>
      </c>
      <c r="F12" s="126">
        <v>0.2</v>
      </c>
      <c r="G12" s="243">
        <f>Таблица23[[#This Row],[Столбец5]]*(100%-Таблица23[[#This Row],[Столбец9]])</f>
        <v>13592</v>
      </c>
      <c r="H12" s="133" t="s">
        <v>25</v>
      </c>
      <c r="I12" s="126">
        <v>0.3</v>
      </c>
      <c r="J12" s="243">
        <f>Таблица23[[#This Row],[Столбец5]]*(100%-Таблица23[[#This Row],[Столбец10]])</f>
        <v>11893</v>
      </c>
      <c r="K12" s="93"/>
      <c r="L12" s="94" t="s">
        <v>11</v>
      </c>
      <c r="N12" s="197"/>
    </row>
    <row r="13" spans="1:14">
      <c r="A13" s="284">
        <v>750141</v>
      </c>
      <c r="B13" s="95" t="s">
        <v>1798</v>
      </c>
      <c r="C13" s="134" t="s">
        <v>1792</v>
      </c>
      <c r="D13" s="135" t="s">
        <v>1793</v>
      </c>
      <c r="E13" s="155">
        <v>19990</v>
      </c>
      <c r="F13" s="126">
        <v>0.2</v>
      </c>
      <c r="G13" s="243">
        <f>Таблица23[[#This Row],[Столбец5]]*(100%-Таблица23[[#This Row],[Столбец9]])</f>
        <v>15992</v>
      </c>
      <c r="H13" s="133" t="s">
        <v>25</v>
      </c>
      <c r="I13" s="126">
        <v>0.3</v>
      </c>
      <c r="J13" s="243">
        <f>Таблица23[[#This Row],[Столбец5]]*(100%-Таблица23[[#This Row],[Столбец10]])</f>
        <v>13993</v>
      </c>
      <c r="K13" s="136"/>
      <c r="L13" s="98" t="s">
        <v>11</v>
      </c>
      <c r="N13" s="197"/>
    </row>
    <row r="14" spans="1:14" ht="21">
      <c r="A14" s="280"/>
      <c r="B14" s="140"/>
      <c r="C14" s="141" t="s">
        <v>830</v>
      </c>
      <c r="D14" s="135"/>
      <c r="E14" s="142"/>
      <c r="F14" s="143"/>
      <c r="G14" s="142"/>
      <c r="H14" s="144"/>
      <c r="I14" s="143"/>
      <c r="J14" s="142"/>
      <c r="K14" s="107"/>
      <c r="L14" s="108"/>
      <c r="M14" s="82"/>
    </row>
    <row r="15" spans="1:14">
      <c r="A15" s="283">
        <v>876974</v>
      </c>
      <c r="B15" s="95" t="s">
        <v>1393</v>
      </c>
      <c r="C15" s="134" t="s">
        <v>416</v>
      </c>
      <c r="D15" s="135" t="s">
        <v>1404</v>
      </c>
      <c r="E15" s="243">
        <v>3200</v>
      </c>
      <c r="F15" s="126">
        <v>0.2</v>
      </c>
      <c r="G15" s="243">
        <f>Таблица23[[#This Row],[Столбец5]]*(100%-Таблица23[[#This Row],[Столбец9]])</f>
        <v>2560</v>
      </c>
      <c r="H15" s="133" t="s">
        <v>25</v>
      </c>
      <c r="I15" s="126">
        <v>0.3</v>
      </c>
      <c r="J15" s="243">
        <f>Таблица23[[#This Row],[Столбец5]]*(100%-Таблица23[[#This Row],[Столбец10]])</f>
        <v>2240</v>
      </c>
      <c r="K15" s="93" t="str">
        <f>HYPERLINK(Таблица23[[#This Row],[Столбец11]],"Ссылка на сайт")</f>
        <v>Ссылка на сайт</v>
      </c>
      <c r="L15" s="94" t="s">
        <v>11</v>
      </c>
      <c r="M15" s="81" t="s">
        <v>1412</v>
      </c>
      <c r="N15" s="197"/>
    </row>
    <row r="16" spans="1:14">
      <c r="A16" s="283">
        <v>876967</v>
      </c>
      <c r="B16" s="95" t="s">
        <v>1394</v>
      </c>
      <c r="C16" s="134" t="s">
        <v>417</v>
      </c>
      <c r="D16" s="135" t="s">
        <v>1810</v>
      </c>
      <c r="E16" s="243">
        <v>8700</v>
      </c>
      <c r="F16" s="126">
        <v>0.2</v>
      </c>
      <c r="G16" s="243">
        <f>Таблица23[[#This Row],[Столбец5]]*(100%-Таблица23[[#This Row],[Столбец9]])</f>
        <v>6960</v>
      </c>
      <c r="H16" s="133" t="s">
        <v>25</v>
      </c>
      <c r="I16" s="126">
        <v>0.3</v>
      </c>
      <c r="J16" s="243">
        <f>Таблица23[[#This Row],[Столбец5]]*(100%-Таблица23[[#This Row],[Столбец10]])</f>
        <v>6090</v>
      </c>
      <c r="K16" s="93" t="str">
        <f>HYPERLINK(Таблица23[[#This Row],[Столбец11]],"Ссылка на сайт")</f>
        <v>Ссылка на сайт</v>
      </c>
      <c r="L16" s="94" t="s">
        <v>11</v>
      </c>
      <c r="M16" s="81" t="s">
        <v>1413</v>
      </c>
      <c r="N16" s="197"/>
    </row>
    <row r="17" spans="1:14">
      <c r="A17" s="284">
        <v>750165</v>
      </c>
      <c r="B17" s="95" t="s">
        <v>1813</v>
      </c>
      <c r="C17" s="134" t="s">
        <v>1808</v>
      </c>
      <c r="D17" s="135" t="s">
        <v>1811</v>
      </c>
      <c r="E17" s="243">
        <v>12990</v>
      </c>
      <c r="F17" s="126">
        <v>0.2</v>
      </c>
      <c r="G17" s="243">
        <f>Таблица23[[#This Row],[Столбец5]]*(100%-Таблица23[[#This Row],[Столбец9]])</f>
        <v>10392</v>
      </c>
      <c r="H17" s="133" t="s">
        <v>25</v>
      </c>
      <c r="I17" s="126">
        <v>0.3</v>
      </c>
      <c r="J17" s="243">
        <f>Таблица23[[#This Row],[Столбец5]]*(100%-Таблица23[[#This Row],[Столбец10]])</f>
        <v>9093</v>
      </c>
      <c r="K17" s="136"/>
      <c r="L17" s="98" t="s">
        <v>11</v>
      </c>
      <c r="N17" s="197"/>
    </row>
    <row r="18" spans="1:14">
      <c r="A18" s="284">
        <v>750158</v>
      </c>
      <c r="B18" s="95" t="s">
        <v>1814</v>
      </c>
      <c r="C18" s="134" t="s">
        <v>1809</v>
      </c>
      <c r="D18" s="135" t="s">
        <v>1812</v>
      </c>
      <c r="E18" s="243">
        <v>13990</v>
      </c>
      <c r="F18" s="126">
        <v>0.2</v>
      </c>
      <c r="G18" s="243">
        <f>Таблица23[[#This Row],[Столбец5]]*(100%-Таблица23[[#This Row],[Столбец9]])</f>
        <v>11192</v>
      </c>
      <c r="H18" s="133" t="s">
        <v>25</v>
      </c>
      <c r="I18" s="126">
        <v>0.3</v>
      </c>
      <c r="J18" s="243">
        <f>Таблица23[[#This Row],[Столбец5]]*(100%-Таблица23[[#This Row],[Столбец10]])</f>
        <v>9793</v>
      </c>
      <c r="K18" s="136"/>
      <c r="L18" s="98" t="s">
        <v>11</v>
      </c>
      <c r="N18" s="197"/>
    </row>
    <row r="19" spans="1:14" ht="21">
      <c r="A19" s="280"/>
      <c r="B19" s="140"/>
      <c r="C19" s="141" t="s">
        <v>242</v>
      </c>
      <c r="D19" s="135"/>
      <c r="E19" s="142"/>
      <c r="F19" s="143"/>
      <c r="G19" s="142"/>
      <c r="H19" s="144"/>
      <c r="I19" s="143"/>
      <c r="J19" s="142"/>
      <c r="K19" s="107"/>
      <c r="L19" s="108"/>
      <c r="M19" s="82"/>
    </row>
    <row r="20" spans="1:14">
      <c r="A20" s="285">
        <v>875434</v>
      </c>
      <c r="B20" s="176" t="s">
        <v>1395</v>
      </c>
      <c r="C20" s="154" t="s">
        <v>418</v>
      </c>
      <c r="D20" s="135" t="s">
        <v>1207</v>
      </c>
      <c r="E20" s="243">
        <v>2500</v>
      </c>
      <c r="F20" s="126">
        <v>0.2</v>
      </c>
      <c r="G20" s="243">
        <f>Таблица23[[#This Row],[Столбец5]]*(100%-Таблица23[[#This Row],[Столбец9]])</f>
        <v>2000</v>
      </c>
      <c r="H20" s="139" t="s">
        <v>29</v>
      </c>
      <c r="I20" s="126">
        <v>0.3</v>
      </c>
      <c r="J20" s="243">
        <f>Таблица23[[#This Row],[Столбец5]]*(100%-Таблица23[[#This Row],[Столбец10]])</f>
        <v>1750</v>
      </c>
      <c r="K20" s="93" t="str">
        <f>HYPERLINK(Таблица23[[#This Row],[Столбец11]],"Ссылка на сайт")</f>
        <v>Ссылка на сайт</v>
      </c>
      <c r="L20" s="100" t="s">
        <v>228</v>
      </c>
      <c r="M20" s="81" t="s">
        <v>1414</v>
      </c>
      <c r="N20" s="197"/>
    </row>
    <row r="21" spans="1:14">
      <c r="A21" s="285">
        <v>875441</v>
      </c>
      <c r="B21" s="176" t="s">
        <v>1396</v>
      </c>
      <c r="C21" s="154" t="s">
        <v>419</v>
      </c>
      <c r="D21" s="135" t="s">
        <v>1301</v>
      </c>
      <c r="E21" s="243">
        <v>2700</v>
      </c>
      <c r="F21" s="126">
        <v>0.2</v>
      </c>
      <c r="G21" s="243">
        <f>Таблица23[[#This Row],[Столбец5]]*(100%-Таблица23[[#This Row],[Столбец9]])</f>
        <v>2160</v>
      </c>
      <c r="H21" s="139" t="s">
        <v>29</v>
      </c>
      <c r="I21" s="126">
        <v>0.3</v>
      </c>
      <c r="J21" s="243">
        <f>Таблица23[[#This Row],[Столбец5]]*(100%-Таблица23[[#This Row],[Столбец10]])</f>
        <v>1889.9999999999998</v>
      </c>
      <c r="K21" s="93" t="str">
        <f>HYPERLINK(Таблица23[[#This Row],[Столбец11]],"Ссылка на сайт")</f>
        <v>Ссылка на сайт</v>
      </c>
      <c r="L21" s="100" t="s">
        <v>228</v>
      </c>
      <c r="M21" s="81" t="s">
        <v>1415</v>
      </c>
      <c r="N21" s="197"/>
    </row>
    <row r="22" spans="1:14" s="90" customFormat="1">
      <c r="A22" s="285">
        <v>875458</v>
      </c>
      <c r="B22" s="176" t="s">
        <v>1397</v>
      </c>
      <c r="C22" s="154" t="s">
        <v>420</v>
      </c>
      <c r="D22" s="135" t="s">
        <v>1208</v>
      </c>
      <c r="E22" s="243">
        <v>2900</v>
      </c>
      <c r="F22" s="126">
        <v>0.2</v>
      </c>
      <c r="G22" s="243">
        <f>Таблица23[[#This Row],[Столбец5]]*(100%-Таблица23[[#This Row],[Столбец9]])</f>
        <v>2320</v>
      </c>
      <c r="H22" s="139" t="s">
        <v>29</v>
      </c>
      <c r="I22" s="126">
        <v>0.3</v>
      </c>
      <c r="J22" s="243">
        <f>Таблица23[[#This Row],[Столбец5]]*(100%-Таблица23[[#This Row],[Столбец10]])</f>
        <v>2029.9999999999998</v>
      </c>
      <c r="K22" s="93" t="str">
        <f>HYPERLINK(Таблица23[[#This Row],[Столбец11]],"Ссылка на сайт")</f>
        <v>Ссылка на сайт</v>
      </c>
      <c r="L22" s="100" t="s">
        <v>228</v>
      </c>
      <c r="M22" s="81" t="s">
        <v>1416</v>
      </c>
      <c r="N22" s="197"/>
    </row>
    <row r="23" spans="1:14" ht="21">
      <c r="A23" s="280"/>
      <c r="B23" s="140"/>
      <c r="C23" s="141" t="s">
        <v>8</v>
      </c>
      <c r="D23" s="135"/>
      <c r="E23" s="142"/>
      <c r="F23" s="143"/>
      <c r="G23" s="142"/>
      <c r="H23" s="144"/>
      <c r="I23" s="143"/>
      <c r="J23" s="142"/>
      <c r="K23" s="107"/>
      <c r="L23" s="108"/>
      <c r="M23" s="82"/>
    </row>
    <row r="24" spans="1:14">
      <c r="A24" s="283">
        <v>976257</v>
      </c>
      <c r="B24" s="95" t="s">
        <v>1398</v>
      </c>
      <c r="C24" s="134" t="s">
        <v>368</v>
      </c>
      <c r="D24" s="135" t="s">
        <v>1312</v>
      </c>
      <c r="E24" s="243">
        <v>5200</v>
      </c>
      <c r="F24" s="126">
        <v>0.4</v>
      </c>
      <c r="G24" s="243">
        <f>Таблица23[[#This Row],[Столбец5]]*(100%-Таблица23[[#This Row],[Столбец9]])</f>
        <v>3120</v>
      </c>
      <c r="H24" s="133" t="s">
        <v>29</v>
      </c>
      <c r="I24" s="126">
        <v>0.52</v>
      </c>
      <c r="J24" s="243">
        <f>Таблица23[[#This Row],[Столбец5]]*(100%-Таблица23[[#This Row],[Столбец10]])</f>
        <v>2496</v>
      </c>
      <c r="K24" s="93" t="str">
        <f>HYPERLINK(Таблица23[[#This Row],[Столбец11]],"Ссылка на сайт")</f>
        <v>Ссылка на сайт</v>
      </c>
      <c r="L24" s="94" t="s">
        <v>228</v>
      </c>
      <c r="M24" s="81" t="s">
        <v>1417</v>
      </c>
      <c r="N24" s="197"/>
    </row>
    <row r="25" spans="1:14">
      <c r="A25" s="283">
        <v>876578</v>
      </c>
      <c r="B25" s="95" t="s">
        <v>1399</v>
      </c>
      <c r="C25" s="134" t="s">
        <v>399</v>
      </c>
      <c r="D25" s="135" t="s">
        <v>1405</v>
      </c>
      <c r="E25" s="243">
        <v>1250</v>
      </c>
      <c r="F25" s="126">
        <v>0.2</v>
      </c>
      <c r="G25" s="243">
        <f>Таблица23[[#This Row],[Столбец5]]*(100%-Таблица23[[#This Row],[Столбец9]])</f>
        <v>1000</v>
      </c>
      <c r="H25" s="133" t="s">
        <v>29</v>
      </c>
      <c r="I25" s="126">
        <v>0.3</v>
      </c>
      <c r="J25" s="243">
        <f>Таблица23[[#This Row],[Столбец5]]*(100%-Таблица23[[#This Row],[Столбец10]])</f>
        <v>875</v>
      </c>
      <c r="K25" s="93" t="str">
        <f>HYPERLINK(Таблица23[[#This Row],[Столбец11]],"Ссылка на сайт")</f>
        <v>Ссылка на сайт</v>
      </c>
      <c r="L25" s="94" t="s">
        <v>228</v>
      </c>
      <c r="M25" s="81" t="s">
        <v>1418</v>
      </c>
      <c r="N25" s="197"/>
    </row>
    <row r="26" spans="1:14">
      <c r="A26" s="283">
        <v>876905</v>
      </c>
      <c r="B26" s="95" t="s">
        <v>1400</v>
      </c>
      <c r="C26" s="134" t="s">
        <v>421</v>
      </c>
      <c r="D26" s="135" t="s">
        <v>1406</v>
      </c>
      <c r="E26" s="243">
        <v>1000</v>
      </c>
      <c r="F26" s="126">
        <v>0.2</v>
      </c>
      <c r="G26" s="243">
        <f>Таблица23[[#This Row],[Столбец5]]*(100%-Таблица23[[#This Row],[Столбец9]])</f>
        <v>800</v>
      </c>
      <c r="H26" s="133" t="s">
        <v>29</v>
      </c>
      <c r="I26" s="126">
        <v>0.3</v>
      </c>
      <c r="J26" s="243">
        <f>Таблица23[[#This Row],[Столбец5]]*(100%-Таблица23[[#This Row],[Столбец10]])</f>
        <v>700</v>
      </c>
      <c r="K26" s="93" t="str">
        <f>HYPERLINK(Таблица23[[#This Row],[Столбец11]],"Ссылка на сайт")</f>
        <v>Ссылка на сайт</v>
      </c>
      <c r="L26" s="94" t="s">
        <v>228</v>
      </c>
      <c r="M26" s="81" t="s">
        <v>1419</v>
      </c>
      <c r="N26" s="197"/>
    </row>
    <row r="27" spans="1:14" ht="21">
      <c r="A27" s="283"/>
      <c r="B27" s="96"/>
      <c r="C27" s="141" t="s">
        <v>227</v>
      </c>
      <c r="D27" s="134"/>
      <c r="E27" s="243"/>
      <c r="F27" s="253"/>
      <c r="G27" s="243"/>
      <c r="H27" s="254"/>
      <c r="I27" s="255"/>
      <c r="J27" s="243"/>
      <c r="K27" s="138"/>
      <c r="L27" s="94"/>
    </row>
    <row r="28" spans="1:14">
      <c r="A28" s="283">
        <v>876172</v>
      </c>
      <c r="B28" s="96" t="s">
        <v>1390</v>
      </c>
      <c r="C28" s="256" t="s">
        <v>371</v>
      </c>
      <c r="D28" s="134"/>
      <c r="E28" s="243"/>
      <c r="F28" s="253" t="s">
        <v>1786</v>
      </c>
      <c r="G28" s="243"/>
      <c r="H28" s="254"/>
      <c r="I28" s="255"/>
      <c r="J28" s="243"/>
      <c r="K28" s="138" t="str">
        <f>HYPERLINK(Таблица23[[#This Row],[Столбец11]],"Ссылка на сайт")</f>
        <v>Ссылка на сайт</v>
      </c>
      <c r="L28" s="94"/>
      <c r="M28" s="81" t="s">
        <v>1420</v>
      </c>
    </row>
    <row r="29" spans="1:14">
      <c r="A29" s="283">
        <v>876189</v>
      </c>
      <c r="B29" s="96" t="s">
        <v>1391</v>
      </c>
      <c r="C29" s="256" t="s">
        <v>372</v>
      </c>
      <c r="D29" s="134"/>
      <c r="E29" s="243"/>
      <c r="F29" s="253" t="s">
        <v>1786</v>
      </c>
      <c r="G29" s="243"/>
      <c r="H29" s="254"/>
      <c r="I29" s="255"/>
      <c r="J29" s="243"/>
      <c r="K29" s="138" t="str">
        <f>HYPERLINK(Таблица23[[#This Row],[Столбец11]],"Ссылка на сайт")</f>
        <v>Ссылка на сайт</v>
      </c>
      <c r="L29" s="94"/>
      <c r="M29" s="81" t="s">
        <v>1421</v>
      </c>
    </row>
    <row r="30" spans="1:14" ht="21">
      <c r="A30" s="280"/>
      <c r="B30" s="140"/>
      <c r="C30" s="141" t="s">
        <v>224</v>
      </c>
      <c r="D30" s="135"/>
      <c r="E30" s="142"/>
      <c r="F30" s="143"/>
      <c r="G30" s="142"/>
      <c r="H30" s="144"/>
      <c r="I30" s="143"/>
      <c r="J30" s="142"/>
      <c r="K30" s="107"/>
      <c r="L30" s="108"/>
      <c r="M30" s="82"/>
    </row>
    <row r="31" spans="1:14">
      <c r="A31" s="284"/>
      <c r="B31" s="96"/>
      <c r="C31" s="134" t="s">
        <v>1408</v>
      </c>
      <c r="D31" s="135" t="s">
        <v>1407</v>
      </c>
      <c r="E31" s="243">
        <v>400</v>
      </c>
      <c r="F31" s="126">
        <v>0.2</v>
      </c>
      <c r="G31" s="243">
        <f>Таблица23[[#This Row],[Столбец5]]*(100%-Таблица23[[#This Row],[Столбец9]])</f>
        <v>320</v>
      </c>
      <c r="H31" s="133" t="s">
        <v>25</v>
      </c>
      <c r="I31" s="126">
        <v>0.32</v>
      </c>
      <c r="J31" s="243">
        <f>Таблица23[[#This Row],[Столбец5]]*(100%-Таблица23[[#This Row],[Столбец10]])</f>
        <v>272</v>
      </c>
      <c r="K31" s="136"/>
      <c r="L31" s="98" t="s">
        <v>228</v>
      </c>
      <c r="N31" s="197"/>
    </row>
    <row r="43" spans="1:13" s="82" customFormat="1">
      <c r="A43" s="286"/>
      <c r="B43" s="118"/>
      <c r="C43" s="84"/>
      <c r="D43" s="84"/>
      <c r="E43" s="127"/>
      <c r="F43" s="85"/>
      <c r="G43" s="128"/>
      <c r="H43" s="85"/>
      <c r="I43" s="129"/>
      <c r="J43" s="130"/>
      <c r="K43" s="85"/>
      <c r="L43" s="81"/>
      <c r="M43" s="81"/>
    </row>
    <row r="81" spans="1:13" s="82" customFormat="1">
      <c r="A81" s="286"/>
      <c r="B81" s="118"/>
      <c r="C81" s="84"/>
      <c r="D81" s="84"/>
      <c r="E81" s="127"/>
      <c r="F81" s="85"/>
      <c r="G81" s="128"/>
      <c r="H81" s="85"/>
      <c r="I81" s="129"/>
      <c r="J81" s="130"/>
      <c r="K81" s="85"/>
      <c r="L81" s="81"/>
      <c r="M81" s="81"/>
    </row>
    <row r="94" spans="1:13" s="82" customFormat="1">
      <c r="A94" s="286"/>
      <c r="B94" s="118"/>
      <c r="C94" s="84"/>
      <c r="D94" s="84"/>
      <c r="E94" s="127"/>
      <c r="F94" s="85"/>
      <c r="G94" s="128"/>
      <c r="H94" s="85"/>
      <c r="I94" s="129"/>
      <c r="J94" s="130"/>
      <c r="K94" s="85"/>
      <c r="L94" s="81"/>
      <c r="M94" s="81"/>
    </row>
    <row r="96" spans="1:13" s="82" customFormat="1">
      <c r="A96" s="286"/>
      <c r="B96" s="118"/>
      <c r="C96" s="84"/>
      <c r="D96" s="84"/>
      <c r="E96" s="127"/>
      <c r="F96" s="85"/>
      <c r="G96" s="128"/>
      <c r="H96" s="85"/>
      <c r="I96" s="129"/>
      <c r="J96" s="130"/>
      <c r="K96" s="85"/>
      <c r="L96" s="81"/>
      <c r="M96" s="81"/>
    </row>
  </sheetData>
  <pageMargins left="0.7" right="0.7" top="0.75" bottom="0.75" header="0.3" footer="0.3"/>
  <pageSetup paperSize="9" orientation="portrait" verticalDpi="0" r:id="rId1"/>
  <ignoredErrors>
    <ignoredError sqref="F19:F31 I19:I31 I5:I9 F5:F9 I14:I16 F14:F16" calculatedColumn="1"/>
  </ignoredErrors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/>
  <dimension ref="A1:B370"/>
  <sheetViews>
    <sheetView topLeftCell="A49" workbookViewId="0">
      <selection activeCell="A210" sqref="A210"/>
    </sheetView>
  </sheetViews>
  <sheetFormatPr defaultRowHeight="15"/>
  <sheetData>
    <row r="1" spans="1:2">
      <c r="A1" s="22"/>
      <c r="B1" s="50"/>
    </row>
    <row r="2" spans="1:2">
      <c r="A2" s="22"/>
      <c r="B2" s="50"/>
    </row>
    <row r="3" spans="1:2" ht="15.75" thickBot="1">
      <c r="A3" s="22"/>
      <c r="B3" s="50"/>
    </row>
    <row r="4" spans="1:2" ht="15.75" thickBot="1">
      <c r="A4" s="22"/>
      <c r="B4" s="53" t="s">
        <v>233</v>
      </c>
    </row>
    <row r="5" spans="1:2">
      <c r="A5" s="22"/>
      <c r="B5" s="51"/>
    </row>
    <row r="6" spans="1:2" ht="15.75" thickBot="1">
      <c r="A6" s="22"/>
      <c r="B6" s="51"/>
    </row>
    <row r="7" spans="1:2">
      <c r="A7" s="276" t="s">
        <v>383</v>
      </c>
      <c r="B7" s="278" t="s">
        <v>384</v>
      </c>
    </row>
    <row r="8" spans="1:2" ht="15.75" thickBot="1">
      <c r="A8" s="277"/>
      <c r="B8" s="279"/>
    </row>
    <row r="9" spans="1:2" ht="15.75" thickBot="1">
      <c r="A9" s="43"/>
      <c r="B9" s="52"/>
    </row>
    <row r="10" spans="1:2">
      <c r="A10" s="23">
        <v>2281</v>
      </c>
      <c r="B10" s="54">
        <v>1313</v>
      </c>
    </row>
    <row r="11" spans="1:2">
      <c r="A11" s="24">
        <v>2282</v>
      </c>
      <c r="B11" s="54">
        <v>1428</v>
      </c>
    </row>
    <row r="12" spans="1:2">
      <c r="A12" s="24">
        <v>2283</v>
      </c>
      <c r="B12" s="54">
        <v>1521</v>
      </c>
    </row>
    <row r="13" spans="1:2">
      <c r="A13" s="24">
        <v>2284</v>
      </c>
      <c r="B13" s="54">
        <v>1582</v>
      </c>
    </row>
    <row r="14" spans="1:2">
      <c r="A14" s="24">
        <v>2286</v>
      </c>
      <c r="B14" s="54">
        <v>1680</v>
      </c>
    </row>
    <row r="15" spans="1:2">
      <c r="A15" s="24">
        <v>2288</v>
      </c>
      <c r="B15" s="54">
        <v>2103</v>
      </c>
    </row>
    <row r="16" spans="1:2">
      <c r="A16" s="24">
        <v>2289</v>
      </c>
      <c r="B16" s="54">
        <v>2207</v>
      </c>
    </row>
    <row r="17" spans="1:2">
      <c r="A17" s="24">
        <v>2290</v>
      </c>
      <c r="B17" s="54">
        <v>3152</v>
      </c>
    </row>
    <row r="18" spans="1:2">
      <c r="A18" s="24">
        <v>2291</v>
      </c>
      <c r="B18" s="54">
        <v>3673</v>
      </c>
    </row>
    <row r="19" spans="1:2" ht="15.75" thickBot="1">
      <c r="A19" s="25">
        <v>2292</v>
      </c>
      <c r="B19" s="54">
        <v>4151</v>
      </c>
    </row>
    <row r="20" spans="1:2">
      <c r="A20" s="30">
        <v>14187</v>
      </c>
      <c r="B20" s="54">
        <v>2026</v>
      </c>
    </row>
    <row r="21" spans="1:2">
      <c r="A21" s="24">
        <v>2324</v>
      </c>
      <c r="B21" s="54">
        <v>2164</v>
      </c>
    </row>
    <row r="22" spans="1:2">
      <c r="A22" s="31">
        <v>14188</v>
      </c>
      <c r="B22" s="54">
        <v>2284</v>
      </c>
    </row>
    <row r="23" spans="1:2">
      <c r="A23" s="31">
        <v>14189</v>
      </c>
      <c r="B23" s="54">
        <v>2669</v>
      </c>
    </row>
    <row r="24" spans="1:2">
      <c r="A24" s="24">
        <v>2329</v>
      </c>
      <c r="B24" s="54">
        <v>2773</v>
      </c>
    </row>
    <row r="25" spans="1:2">
      <c r="A25" s="31">
        <v>16283</v>
      </c>
      <c r="B25" s="54">
        <v>3679</v>
      </c>
    </row>
    <row r="26" spans="1:2">
      <c r="A26" s="31">
        <v>14190</v>
      </c>
      <c r="B26" s="54">
        <v>4151</v>
      </c>
    </row>
    <row r="27" spans="1:2" ht="15.75" thickBot="1">
      <c r="A27" s="32">
        <v>16284</v>
      </c>
      <c r="B27" s="54">
        <v>4579</v>
      </c>
    </row>
    <row r="28" spans="1:2" ht="15.75" thickBot="1">
      <c r="A28" s="48">
        <v>19308</v>
      </c>
      <c r="B28" s="54">
        <v>0</v>
      </c>
    </row>
    <row r="29" spans="1:2">
      <c r="A29" s="23">
        <v>2199</v>
      </c>
      <c r="B29" s="54">
        <v>1045</v>
      </c>
    </row>
    <row r="30" spans="1:2" ht="15.75" thickBot="1">
      <c r="A30" s="25">
        <v>2190</v>
      </c>
      <c r="B30" s="54">
        <v>1531</v>
      </c>
    </row>
    <row r="31" spans="1:2" ht="15.75" thickBot="1">
      <c r="A31" s="35">
        <v>14010</v>
      </c>
      <c r="B31" s="54">
        <v>2419</v>
      </c>
    </row>
    <row r="32" spans="1:2">
      <c r="A32" s="23">
        <v>2472</v>
      </c>
      <c r="B32" s="54">
        <v>2786</v>
      </c>
    </row>
    <row r="33" spans="1:2">
      <c r="A33" s="24">
        <v>2474</v>
      </c>
      <c r="B33" s="54">
        <v>2935</v>
      </c>
    </row>
    <row r="34" spans="1:2">
      <c r="A34" s="24">
        <v>2475</v>
      </c>
      <c r="B34" s="54">
        <v>3092</v>
      </c>
    </row>
    <row r="35" spans="1:2">
      <c r="A35" s="24">
        <v>2478</v>
      </c>
      <c r="B35" s="54">
        <v>3363</v>
      </c>
    </row>
    <row r="36" spans="1:2">
      <c r="A36" s="45">
        <v>2479</v>
      </c>
      <c r="B36" s="54">
        <v>3524</v>
      </c>
    </row>
    <row r="37" spans="1:2">
      <c r="A37" s="36">
        <v>2872</v>
      </c>
      <c r="B37" s="54">
        <v>3212</v>
      </c>
    </row>
    <row r="38" spans="1:2">
      <c r="A38" s="24">
        <v>2143</v>
      </c>
      <c r="B38" s="54">
        <v>3476</v>
      </c>
    </row>
    <row r="39" spans="1:2">
      <c r="A39" s="24">
        <v>2874</v>
      </c>
      <c r="B39" s="54">
        <v>3746</v>
      </c>
    </row>
    <row r="40" spans="1:2">
      <c r="A40" s="24">
        <v>2875</v>
      </c>
      <c r="B40" s="54">
        <v>4665</v>
      </c>
    </row>
    <row r="41" spans="1:2">
      <c r="A41" s="24">
        <v>2876</v>
      </c>
      <c r="B41" s="54">
        <v>6003</v>
      </c>
    </row>
    <row r="42" spans="1:2">
      <c r="A42" s="24">
        <v>2149</v>
      </c>
      <c r="B42" s="54">
        <v>6327</v>
      </c>
    </row>
    <row r="43" spans="1:2">
      <c r="A43" s="24">
        <v>2877</v>
      </c>
      <c r="B43" s="54">
        <v>8032</v>
      </c>
    </row>
    <row r="44" spans="1:2">
      <c r="A44" s="24">
        <v>2878</v>
      </c>
      <c r="B44" s="54">
        <v>8573</v>
      </c>
    </row>
    <row r="45" spans="1:2" ht="15.75" thickBot="1">
      <c r="A45" s="37">
        <v>2879</v>
      </c>
      <c r="B45" s="54">
        <v>9113</v>
      </c>
    </row>
    <row r="46" spans="1:2" ht="15.75" thickBot="1">
      <c r="A46" s="26">
        <v>16320</v>
      </c>
      <c r="B46" s="54">
        <v>1459</v>
      </c>
    </row>
    <row r="47" spans="1:2" ht="15.75" thickBot="1">
      <c r="A47" s="43"/>
      <c r="B47" s="56"/>
    </row>
    <row r="48" spans="1:2" ht="15.75" thickBot="1">
      <c r="A48" s="33">
        <v>19162</v>
      </c>
      <c r="B48" s="54">
        <v>1981</v>
      </c>
    </row>
    <row r="49" spans="1:2">
      <c r="A49" s="49">
        <v>19565</v>
      </c>
      <c r="B49" s="55">
        <v>1597</v>
      </c>
    </row>
    <row r="50" spans="1:2">
      <c r="A50" s="31">
        <v>19163</v>
      </c>
      <c r="B50" s="54">
        <v>2173</v>
      </c>
    </row>
    <row r="51" spans="1:2">
      <c r="A51" s="31">
        <v>19164</v>
      </c>
      <c r="B51" s="54">
        <v>2366</v>
      </c>
    </row>
    <row r="52" spans="1:2">
      <c r="A52" s="31">
        <v>19165</v>
      </c>
      <c r="B52" s="54">
        <v>2594</v>
      </c>
    </row>
    <row r="53" spans="1:2">
      <c r="A53" s="31">
        <v>19166</v>
      </c>
      <c r="B53" s="54">
        <v>2845</v>
      </c>
    </row>
    <row r="54" spans="1:2">
      <c r="A54" s="31">
        <v>19168</v>
      </c>
      <c r="B54" s="54">
        <v>3164</v>
      </c>
    </row>
    <row r="55" spans="1:2" ht="15.75" thickBot="1">
      <c r="A55" s="34">
        <v>19169</v>
      </c>
      <c r="B55" s="54">
        <v>3470</v>
      </c>
    </row>
    <row r="56" spans="1:2">
      <c r="A56" s="27">
        <v>19170</v>
      </c>
      <c r="B56" s="54">
        <v>3363</v>
      </c>
    </row>
    <row r="57" spans="1:2">
      <c r="A57" s="28">
        <v>19171</v>
      </c>
      <c r="B57" s="54">
        <v>3656</v>
      </c>
    </row>
    <row r="58" spans="1:2">
      <c r="A58" s="28">
        <v>19172</v>
      </c>
      <c r="B58" s="54">
        <v>3962</v>
      </c>
    </row>
    <row r="59" spans="1:2">
      <c r="A59" s="28">
        <v>19173</v>
      </c>
      <c r="B59" s="54">
        <v>4239</v>
      </c>
    </row>
    <row r="60" spans="1:2">
      <c r="A60" s="28">
        <v>19174</v>
      </c>
      <c r="B60" s="54">
        <v>5931</v>
      </c>
    </row>
    <row r="61" spans="1:2">
      <c r="A61" s="28">
        <v>19175</v>
      </c>
      <c r="B61" s="54">
        <v>6916</v>
      </c>
    </row>
    <row r="62" spans="1:2" ht="15.75" thickBot="1">
      <c r="A62" s="29">
        <v>19176</v>
      </c>
      <c r="B62" s="54">
        <v>7906</v>
      </c>
    </row>
    <row r="63" spans="1:2">
      <c r="A63" s="30">
        <v>19177</v>
      </c>
      <c r="B63" s="54">
        <v>4343</v>
      </c>
    </row>
    <row r="64" spans="1:2">
      <c r="A64" s="31">
        <v>19178</v>
      </c>
      <c r="B64" s="54">
        <v>4738</v>
      </c>
    </row>
    <row r="65" spans="1:2">
      <c r="A65" s="31">
        <v>19179</v>
      </c>
      <c r="B65" s="54">
        <v>5035</v>
      </c>
    </row>
    <row r="66" spans="1:2">
      <c r="A66" s="31">
        <v>19180</v>
      </c>
      <c r="B66" s="54">
        <v>5578</v>
      </c>
    </row>
    <row r="67" spans="1:2">
      <c r="A67" s="31">
        <v>19181</v>
      </c>
      <c r="B67" s="54">
        <v>5875</v>
      </c>
    </row>
    <row r="68" spans="1:2">
      <c r="A68" s="31">
        <v>19182</v>
      </c>
      <c r="B68" s="54">
        <v>9075</v>
      </c>
    </row>
    <row r="69" spans="1:2">
      <c r="A69" s="31">
        <v>19183</v>
      </c>
      <c r="B69" s="54">
        <v>9861</v>
      </c>
    </row>
    <row r="70" spans="1:2" ht="15.75" thickBot="1">
      <c r="A70" s="32">
        <v>19184</v>
      </c>
      <c r="B70" s="54">
        <v>11123</v>
      </c>
    </row>
    <row r="71" spans="1:2" ht="15.75" thickBot="1">
      <c r="A71" s="35">
        <v>17323</v>
      </c>
      <c r="B71" s="54">
        <v>14858</v>
      </c>
    </row>
    <row r="72" spans="1:2" ht="15.75" thickBot="1">
      <c r="A72" s="43"/>
      <c r="B72" s="56">
        <v>0</v>
      </c>
    </row>
    <row r="73" spans="1:2">
      <c r="A73" s="30">
        <v>15225</v>
      </c>
      <c r="B73" s="54">
        <v>3711</v>
      </c>
    </row>
    <row r="74" spans="1:2">
      <c r="A74" s="31">
        <v>15226</v>
      </c>
      <c r="B74" s="54">
        <v>4130</v>
      </c>
    </row>
    <row r="75" spans="1:2">
      <c r="A75" s="31">
        <v>15227</v>
      </c>
      <c r="B75" s="54">
        <v>4616</v>
      </c>
    </row>
    <row r="76" spans="1:2">
      <c r="A76" s="31">
        <v>15228</v>
      </c>
      <c r="B76" s="54">
        <v>5829</v>
      </c>
    </row>
    <row r="77" spans="1:2">
      <c r="A77" s="31">
        <v>15229</v>
      </c>
      <c r="B77" s="54">
        <v>7654</v>
      </c>
    </row>
    <row r="78" spans="1:2">
      <c r="A78" s="31">
        <v>15230</v>
      </c>
      <c r="B78" s="54">
        <v>9575</v>
      </c>
    </row>
    <row r="79" spans="1:2">
      <c r="A79" s="31">
        <v>15231</v>
      </c>
      <c r="B79" s="54">
        <v>11448</v>
      </c>
    </row>
    <row r="80" spans="1:2" ht="15.75" thickBot="1">
      <c r="A80" s="32">
        <v>15232</v>
      </c>
      <c r="B80" s="54">
        <v>13981</v>
      </c>
    </row>
    <row r="81" spans="1:2">
      <c r="A81" s="30">
        <v>15853</v>
      </c>
      <c r="B81" s="54">
        <v>6514</v>
      </c>
    </row>
    <row r="82" spans="1:2">
      <c r="A82" s="31">
        <v>15854</v>
      </c>
      <c r="B82" s="54">
        <v>7108</v>
      </c>
    </row>
    <row r="83" spans="1:2">
      <c r="A83" s="31">
        <v>15855</v>
      </c>
      <c r="B83" s="54">
        <v>9911</v>
      </c>
    </row>
    <row r="84" spans="1:2">
      <c r="A84" s="31">
        <v>15856</v>
      </c>
      <c r="B84" s="54">
        <v>11964</v>
      </c>
    </row>
    <row r="85" spans="1:2" ht="15.75" thickBot="1">
      <c r="A85" s="32">
        <v>15858</v>
      </c>
      <c r="B85" s="54">
        <v>15962</v>
      </c>
    </row>
    <row r="86" spans="1:2">
      <c r="A86" s="30">
        <v>15233</v>
      </c>
      <c r="B86" s="54">
        <v>5613</v>
      </c>
    </row>
    <row r="87" spans="1:2">
      <c r="A87" s="31">
        <v>15234</v>
      </c>
      <c r="B87" s="54">
        <v>6166</v>
      </c>
    </row>
    <row r="88" spans="1:2">
      <c r="A88" s="31">
        <v>15235</v>
      </c>
      <c r="B88" s="54">
        <v>6814</v>
      </c>
    </row>
    <row r="89" spans="1:2">
      <c r="A89" s="31">
        <v>15236</v>
      </c>
      <c r="B89" s="54">
        <v>8789</v>
      </c>
    </row>
    <row r="90" spans="1:2">
      <c r="A90" s="31">
        <v>15237</v>
      </c>
      <c r="B90" s="54">
        <v>11952</v>
      </c>
    </row>
    <row r="91" spans="1:2" ht="15.75" thickBot="1">
      <c r="A91" s="32">
        <v>17209</v>
      </c>
      <c r="B91" s="54">
        <v>13693</v>
      </c>
    </row>
    <row r="92" spans="1:2">
      <c r="A92" s="30">
        <v>17392</v>
      </c>
      <c r="B92" s="54">
        <v>6568</v>
      </c>
    </row>
    <row r="93" spans="1:2" ht="15.75" thickBot="1">
      <c r="A93" s="32">
        <v>17393</v>
      </c>
      <c r="B93" s="54">
        <v>9851</v>
      </c>
    </row>
    <row r="94" spans="1:2">
      <c r="A94" s="39">
        <v>18371</v>
      </c>
      <c r="B94" s="54">
        <v>5589</v>
      </c>
    </row>
    <row r="95" spans="1:2">
      <c r="A95" s="38">
        <v>18372</v>
      </c>
      <c r="B95" s="54">
        <v>6142</v>
      </c>
    </row>
    <row r="96" spans="1:2">
      <c r="A96" s="38">
        <v>18373</v>
      </c>
      <c r="B96" s="54">
        <v>6753</v>
      </c>
    </row>
    <row r="97" spans="1:2">
      <c r="A97" s="38">
        <v>18374</v>
      </c>
      <c r="B97" s="54">
        <v>8806</v>
      </c>
    </row>
    <row r="98" spans="1:2">
      <c r="A98" s="38">
        <v>18375</v>
      </c>
      <c r="B98" s="54">
        <v>11940</v>
      </c>
    </row>
    <row r="99" spans="1:2">
      <c r="A99" s="38">
        <v>18450</v>
      </c>
      <c r="B99" s="54">
        <v>13578</v>
      </c>
    </row>
    <row r="100" spans="1:2" ht="15.75" thickBot="1">
      <c r="A100" s="40">
        <v>18376</v>
      </c>
      <c r="B100" s="54">
        <v>15872</v>
      </c>
    </row>
    <row r="101" spans="1:2">
      <c r="A101" s="33">
        <v>17705</v>
      </c>
      <c r="B101" s="54">
        <v>18183</v>
      </c>
    </row>
    <row r="102" spans="1:2">
      <c r="A102" s="31">
        <v>17670</v>
      </c>
      <c r="B102" s="54">
        <v>20704</v>
      </c>
    </row>
    <row r="103" spans="1:2">
      <c r="A103" s="31">
        <v>17671</v>
      </c>
      <c r="B103" s="54">
        <v>21257</v>
      </c>
    </row>
    <row r="104" spans="1:2">
      <c r="A104" s="31">
        <v>17672</v>
      </c>
      <c r="B104" s="54">
        <v>21821</v>
      </c>
    </row>
    <row r="105" spans="1:2">
      <c r="A105" s="31">
        <v>17673</v>
      </c>
      <c r="B105" s="54">
        <v>22938</v>
      </c>
    </row>
    <row r="106" spans="1:2">
      <c r="A106" s="34">
        <v>17706</v>
      </c>
      <c r="B106" s="54">
        <v>27415</v>
      </c>
    </row>
    <row r="107" spans="1:2">
      <c r="A107" s="31">
        <v>17677</v>
      </c>
      <c r="B107" s="54">
        <v>21454</v>
      </c>
    </row>
    <row r="108" spans="1:2" ht="15.75" thickBot="1">
      <c r="A108" s="44">
        <v>17707</v>
      </c>
      <c r="B108" s="54">
        <v>30776</v>
      </c>
    </row>
    <row r="109" spans="1:2">
      <c r="A109" s="35">
        <v>19125</v>
      </c>
      <c r="B109" s="54">
        <v>28604</v>
      </c>
    </row>
    <row r="110" spans="1:2" ht="15.75" thickBot="1">
      <c r="A110" s="32">
        <v>19126</v>
      </c>
      <c r="B110" s="54">
        <v>47695</v>
      </c>
    </row>
    <row r="111" spans="1:2">
      <c r="A111" s="33">
        <v>18732</v>
      </c>
      <c r="B111" s="54">
        <v>18759</v>
      </c>
    </row>
    <row r="112" spans="1:2">
      <c r="A112" s="33">
        <v>18903</v>
      </c>
      <c r="B112" s="54">
        <v>19378</v>
      </c>
    </row>
    <row r="113" spans="1:2" ht="15.75" thickBot="1">
      <c r="A113" s="33">
        <v>19018</v>
      </c>
      <c r="B113" s="54">
        <v>22163</v>
      </c>
    </row>
    <row r="114" spans="1:2">
      <c r="A114" s="23">
        <v>2500</v>
      </c>
      <c r="B114" s="54">
        <v>3170</v>
      </c>
    </row>
    <row r="115" spans="1:2">
      <c r="A115" s="24">
        <v>2501</v>
      </c>
      <c r="B115" s="54">
        <v>3470</v>
      </c>
    </row>
    <row r="116" spans="1:2">
      <c r="A116" s="24">
        <v>2502</v>
      </c>
      <c r="B116" s="54">
        <v>3848</v>
      </c>
    </row>
    <row r="117" spans="1:2">
      <c r="A117" s="24">
        <v>2503</v>
      </c>
      <c r="B117" s="54">
        <v>4317</v>
      </c>
    </row>
    <row r="118" spans="1:2">
      <c r="A118" s="24">
        <v>2504</v>
      </c>
      <c r="B118" s="54">
        <v>4977</v>
      </c>
    </row>
    <row r="119" spans="1:2">
      <c r="A119" s="24">
        <v>2505</v>
      </c>
      <c r="B119" s="54">
        <v>6580</v>
      </c>
    </row>
    <row r="120" spans="1:2" ht="15.75" thickBot="1">
      <c r="A120" s="25">
        <v>2506</v>
      </c>
      <c r="B120" s="54">
        <v>9575</v>
      </c>
    </row>
    <row r="121" spans="1:2" ht="15.75" thickBot="1">
      <c r="A121" s="35">
        <v>16670</v>
      </c>
      <c r="B121" s="54">
        <v>5259</v>
      </c>
    </row>
    <row r="122" spans="1:2" ht="15.75" thickBot="1">
      <c r="A122" s="26">
        <v>16672</v>
      </c>
      <c r="B122" s="54">
        <v>4779</v>
      </c>
    </row>
    <row r="123" spans="1:2">
      <c r="A123" s="36">
        <v>2510</v>
      </c>
      <c r="B123" s="54">
        <v>3656</v>
      </c>
    </row>
    <row r="124" spans="1:2">
      <c r="A124" s="24">
        <v>2511</v>
      </c>
      <c r="B124" s="54">
        <v>3950</v>
      </c>
    </row>
    <row r="125" spans="1:2">
      <c r="A125" s="24">
        <v>2512</v>
      </c>
      <c r="B125" s="54">
        <v>5986</v>
      </c>
    </row>
    <row r="126" spans="1:2" ht="15.75" thickBot="1">
      <c r="A126" s="37">
        <v>2514</v>
      </c>
      <c r="B126" s="54">
        <v>8417</v>
      </c>
    </row>
    <row r="127" spans="1:2" ht="15.75" thickBot="1">
      <c r="A127" s="41">
        <v>2545</v>
      </c>
      <c r="B127" s="54">
        <v>14077</v>
      </c>
    </row>
    <row r="128" spans="1:2">
      <c r="A128" s="36">
        <v>2593</v>
      </c>
      <c r="B128" s="54">
        <v>4461</v>
      </c>
    </row>
    <row r="129" spans="1:2">
      <c r="A129" s="24">
        <v>2595</v>
      </c>
      <c r="B129" s="54">
        <v>5355</v>
      </c>
    </row>
    <row r="130" spans="1:2" ht="15.75" thickBot="1">
      <c r="A130" s="37">
        <v>2596</v>
      </c>
      <c r="B130" s="54">
        <v>6687</v>
      </c>
    </row>
    <row r="131" spans="1:2">
      <c r="A131" s="30">
        <v>17708</v>
      </c>
      <c r="B131" s="54">
        <v>24204</v>
      </c>
    </row>
    <row r="132" spans="1:2" ht="15.75" thickBot="1">
      <c r="A132" s="32">
        <v>17709</v>
      </c>
      <c r="B132" s="54">
        <v>27026</v>
      </c>
    </row>
    <row r="133" spans="1:2">
      <c r="A133" s="30">
        <v>17710</v>
      </c>
      <c r="B133" s="54">
        <v>30435</v>
      </c>
    </row>
    <row r="134" spans="1:2" ht="15.75" thickBot="1">
      <c r="A134" s="42">
        <v>17711</v>
      </c>
      <c r="B134" s="54">
        <v>33094</v>
      </c>
    </row>
    <row r="135" spans="1:2" ht="15.75" thickBot="1">
      <c r="A135" s="43"/>
      <c r="B135" s="56">
        <v>0</v>
      </c>
    </row>
    <row r="136" spans="1:2">
      <c r="A136" s="30">
        <v>16403</v>
      </c>
      <c r="B136" s="54">
        <v>5091</v>
      </c>
    </row>
    <row r="137" spans="1:2" ht="15.75" thickBot="1">
      <c r="A137" s="32">
        <v>16406</v>
      </c>
      <c r="B137" s="54">
        <v>9329</v>
      </c>
    </row>
    <row r="138" spans="1:2">
      <c r="A138" s="30">
        <v>16135</v>
      </c>
      <c r="B138" s="54">
        <v>3044</v>
      </c>
    </row>
    <row r="139" spans="1:2" ht="15.75" thickBot="1">
      <c r="A139" s="32">
        <v>16136</v>
      </c>
      <c r="B139" s="54">
        <v>4095</v>
      </c>
    </row>
    <row r="140" spans="1:2" ht="15.75" thickBot="1">
      <c r="A140" s="35">
        <v>14111</v>
      </c>
      <c r="B140" s="54">
        <v>2095</v>
      </c>
    </row>
    <row r="141" spans="1:2">
      <c r="A141" s="30">
        <v>16881</v>
      </c>
      <c r="B141" s="54">
        <v>5896</v>
      </c>
    </row>
    <row r="142" spans="1:2" ht="15.75" thickBot="1">
      <c r="A142" s="32">
        <v>16882</v>
      </c>
      <c r="B142" s="54">
        <v>6556</v>
      </c>
    </row>
    <row r="143" spans="1:2">
      <c r="A143" s="30">
        <v>18879</v>
      </c>
      <c r="B143" s="54">
        <v>6285</v>
      </c>
    </row>
    <row r="144" spans="1:2" ht="15.75" thickBot="1">
      <c r="A144" s="32">
        <v>18880</v>
      </c>
      <c r="B144" s="54">
        <v>7035</v>
      </c>
    </row>
    <row r="145" spans="1:2">
      <c r="A145" s="33">
        <v>17773</v>
      </c>
      <c r="B145" s="54">
        <v>625</v>
      </c>
    </row>
    <row r="146" spans="1:2">
      <c r="A146" s="31">
        <v>17775</v>
      </c>
      <c r="B146" s="54">
        <v>747</v>
      </c>
    </row>
    <row r="147" spans="1:2">
      <c r="A147" s="31">
        <v>17774</v>
      </c>
      <c r="B147" s="54">
        <v>733</v>
      </c>
    </row>
    <row r="148" spans="1:2">
      <c r="A148" s="31">
        <v>17768</v>
      </c>
      <c r="B148" s="54">
        <v>1395</v>
      </c>
    </row>
    <row r="149" spans="1:2">
      <c r="A149" s="31">
        <v>17953</v>
      </c>
      <c r="B149" s="54">
        <v>1395</v>
      </c>
    </row>
    <row r="150" spans="1:2">
      <c r="A150" s="33">
        <v>18115</v>
      </c>
      <c r="B150" s="54">
        <v>747</v>
      </c>
    </row>
    <row r="151" spans="1:2">
      <c r="A151" s="36">
        <v>7804</v>
      </c>
      <c r="B151" s="54">
        <v>553</v>
      </c>
    </row>
    <row r="152" spans="1:2">
      <c r="A152" s="31">
        <v>13992</v>
      </c>
      <c r="B152" s="54">
        <v>2684</v>
      </c>
    </row>
    <row r="153" spans="1:2" ht="15.75" thickBot="1">
      <c r="A153" s="31">
        <v>14302</v>
      </c>
      <c r="B153" s="54">
        <v>3212</v>
      </c>
    </row>
    <row r="154" spans="1:2" ht="15.75" thickBot="1">
      <c r="A154" s="43"/>
      <c r="B154" s="54">
        <v>0</v>
      </c>
    </row>
    <row r="155" spans="1:2">
      <c r="A155" s="24">
        <v>1134</v>
      </c>
      <c r="B155" s="54">
        <v>517</v>
      </c>
    </row>
    <row r="156" spans="1:2">
      <c r="A156" s="47">
        <v>10105</v>
      </c>
      <c r="B156" s="54">
        <v>226</v>
      </c>
    </row>
    <row r="157" spans="1:2">
      <c r="A157" s="47">
        <v>14555</v>
      </c>
      <c r="B157" s="54">
        <v>433</v>
      </c>
    </row>
    <row r="158" spans="1:2">
      <c r="A158" s="46">
        <v>14556</v>
      </c>
      <c r="B158" s="54">
        <v>409</v>
      </c>
    </row>
    <row r="159" spans="1:2">
      <c r="A159" s="24">
        <v>1128</v>
      </c>
      <c r="B159" s="54">
        <v>517</v>
      </c>
    </row>
    <row r="160" spans="1:2">
      <c r="A160" s="24">
        <v>1231</v>
      </c>
      <c r="B160" s="54">
        <v>1543</v>
      </c>
    </row>
    <row r="161" spans="1:2">
      <c r="A161" s="24">
        <v>1604</v>
      </c>
      <c r="B161" s="54">
        <v>361</v>
      </c>
    </row>
    <row r="162" spans="1:2">
      <c r="A162" s="24">
        <v>1004</v>
      </c>
      <c r="B162" s="54">
        <v>487</v>
      </c>
    </row>
    <row r="163" spans="1:2" ht="15.75" thickBot="1">
      <c r="A163" s="24">
        <v>1001</v>
      </c>
      <c r="B163" s="54">
        <v>631</v>
      </c>
    </row>
    <row r="164" spans="1:2" ht="15.75" thickBot="1">
      <c r="A164" s="43"/>
      <c r="B164" s="56">
        <v>0</v>
      </c>
    </row>
    <row r="165" spans="1:2">
      <c r="A165" s="31">
        <v>16444</v>
      </c>
      <c r="B165" s="54">
        <v>253</v>
      </c>
    </row>
    <row r="166" spans="1:2">
      <c r="A166" s="31">
        <v>16445</v>
      </c>
      <c r="B166" s="54">
        <v>319</v>
      </c>
    </row>
    <row r="167" spans="1:2">
      <c r="A167" s="31">
        <v>16446</v>
      </c>
      <c r="B167" s="54">
        <v>535</v>
      </c>
    </row>
    <row r="168" spans="1:2">
      <c r="A168" s="31">
        <v>16449</v>
      </c>
      <c r="B168" s="54">
        <v>433</v>
      </c>
    </row>
    <row r="169" spans="1:2">
      <c r="A169" s="31">
        <v>16450</v>
      </c>
      <c r="B169" s="54">
        <v>487</v>
      </c>
    </row>
    <row r="170" spans="1:2">
      <c r="A170" s="31">
        <v>16451</v>
      </c>
      <c r="B170" s="54">
        <v>781</v>
      </c>
    </row>
    <row r="171" spans="1:2">
      <c r="A171" s="31">
        <v>16452</v>
      </c>
      <c r="B171" s="54">
        <v>1453</v>
      </c>
    </row>
    <row r="172" spans="1:2" ht="15.75" thickBot="1">
      <c r="A172" s="32">
        <v>16456</v>
      </c>
      <c r="B172" s="54">
        <v>648</v>
      </c>
    </row>
    <row r="173" spans="1:2">
      <c r="A173" s="30">
        <v>17736</v>
      </c>
      <c r="B173" s="54">
        <v>692</v>
      </c>
    </row>
    <row r="174" spans="1:2">
      <c r="A174" s="31">
        <v>17740</v>
      </c>
      <c r="B174" s="54">
        <v>1022</v>
      </c>
    </row>
    <row r="175" spans="1:2">
      <c r="A175" s="31">
        <v>17744</v>
      </c>
      <c r="B175" s="54">
        <v>1296</v>
      </c>
    </row>
    <row r="176" spans="1:2">
      <c r="A176" s="31">
        <v>17745</v>
      </c>
      <c r="B176" s="54">
        <v>1554</v>
      </c>
    </row>
    <row r="177" spans="1:2" ht="15.75" thickBot="1">
      <c r="A177" s="32">
        <v>17747</v>
      </c>
      <c r="B177" s="54">
        <v>1922</v>
      </c>
    </row>
    <row r="178" spans="1:2">
      <c r="A178" s="33">
        <v>10656</v>
      </c>
      <c r="B178" s="54">
        <v>2708</v>
      </c>
    </row>
    <row r="179" spans="1:2">
      <c r="A179" s="31">
        <v>17214</v>
      </c>
      <c r="B179" s="54">
        <v>1772</v>
      </c>
    </row>
    <row r="180" spans="1:2">
      <c r="A180" s="31">
        <v>17215</v>
      </c>
      <c r="B180" s="54">
        <v>2312</v>
      </c>
    </row>
    <row r="181" spans="1:2">
      <c r="A181" s="31">
        <v>17216</v>
      </c>
      <c r="B181" s="54">
        <v>2996</v>
      </c>
    </row>
    <row r="182" spans="1:2">
      <c r="A182" s="31">
        <v>17217</v>
      </c>
      <c r="B182" s="54">
        <v>2312</v>
      </c>
    </row>
    <row r="183" spans="1:2">
      <c r="A183" s="31">
        <v>17218</v>
      </c>
      <c r="B183" s="54">
        <v>3212</v>
      </c>
    </row>
    <row r="184" spans="1:2">
      <c r="A184" s="31">
        <v>17219</v>
      </c>
      <c r="B184" s="54">
        <v>4461</v>
      </c>
    </row>
    <row r="185" spans="1:2">
      <c r="A185" s="31">
        <v>17220</v>
      </c>
      <c r="B185" s="54">
        <v>1921</v>
      </c>
    </row>
    <row r="186" spans="1:2">
      <c r="A186" s="31">
        <v>17221</v>
      </c>
      <c r="B186" s="54">
        <v>2461</v>
      </c>
    </row>
    <row r="187" spans="1:2" ht="15.75" thickBot="1">
      <c r="A187" s="32">
        <v>17222</v>
      </c>
      <c r="B187" s="54">
        <v>3212</v>
      </c>
    </row>
    <row r="188" spans="1:2">
      <c r="A188" s="33">
        <v>10589</v>
      </c>
      <c r="B188" s="54">
        <v>3758</v>
      </c>
    </row>
    <row r="189" spans="1:2">
      <c r="A189" s="31">
        <v>10596</v>
      </c>
      <c r="B189" s="54">
        <v>5049</v>
      </c>
    </row>
    <row r="190" spans="1:2">
      <c r="A190" s="31">
        <v>11178</v>
      </c>
      <c r="B190" s="54">
        <v>7174</v>
      </c>
    </row>
    <row r="191" spans="1:2">
      <c r="A191" s="31">
        <v>10721</v>
      </c>
      <c r="B191" s="54">
        <v>10098</v>
      </c>
    </row>
    <row r="192" spans="1:2">
      <c r="A192" s="31">
        <v>10706</v>
      </c>
      <c r="B192" s="54">
        <v>4059</v>
      </c>
    </row>
    <row r="193" spans="1:2" ht="15.75" thickBot="1">
      <c r="A193" s="31">
        <v>10711</v>
      </c>
      <c r="B193" s="54">
        <v>5295</v>
      </c>
    </row>
    <row r="194" spans="1:2" ht="15.75" thickBot="1">
      <c r="A194" s="43"/>
      <c r="B194" s="56">
        <v>0</v>
      </c>
    </row>
    <row r="195" spans="1:2">
      <c r="A195" s="23">
        <v>7829</v>
      </c>
      <c r="B195" s="54">
        <v>955</v>
      </c>
    </row>
    <row r="196" spans="1:2">
      <c r="A196" s="24">
        <v>7830</v>
      </c>
      <c r="B196" s="54">
        <v>1207</v>
      </c>
    </row>
    <row r="197" spans="1:2">
      <c r="A197" s="24">
        <v>7808</v>
      </c>
      <c r="B197" s="54">
        <v>1459</v>
      </c>
    </row>
    <row r="198" spans="1:2">
      <c r="A198" s="24">
        <v>7831</v>
      </c>
      <c r="B198" s="54">
        <v>1711</v>
      </c>
    </row>
    <row r="199" spans="1:2" ht="15.75" thickBot="1">
      <c r="A199" s="25">
        <v>7809</v>
      </c>
      <c r="B199" s="54">
        <v>1933</v>
      </c>
    </row>
    <row r="200" spans="1:2">
      <c r="A200" s="23">
        <v>7827</v>
      </c>
      <c r="B200" s="54">
        <v>1015</v>
      </c>
    </row>
    <row r="201" spans="1:2">
      <c r="A201" s="24">
        <v>7810</v>
      </c>
      <c r="B201" s="54">
        <v>1207</v>
      </c>
    </row>
    <row r="202" spans="1:2">
      <c r="A202" s="24">
        <v>7811</v>
      </c>
      <c r="B202" s="54">
        <v>1519</v>
      </c>
    </row>
    <row r="203" spans="1:2" ht="15.75" thickBot="1">
      <c r="A203" s="25">
        <v>7828</v>
      </c>
      <c r="B203" s="54">
        <v>2071</v>
      </c>
    </row>
    <row r="204" spans="1:2">
      <c r="A204" s="23">
        <v>7815</v>
      </c>
      <c r="B204" s="54">
        <v>955</v>
      </c>
    </row>
    <row r="205" spans="1:2">
      <c r="A205" s="24">
        <v>7805</v>
      </c>
      <c r="B205" s="54">
        <v>1393</v>
      </c>
    </row>
    <row r="206" spans="1:2">
      <c r="A206" s="24">
        <v>7801</v>
      </c>
      <c r="B206" s="54">
        <v>1910</v>
      </c>
    </row>
    <row r="207" spans="1:2">
      <c r="A207" s="24">
        <v>7816</v>
      </c>
      <c r="B207" s="54">
        <v>2198</v>
      </c>
    </row>
    <row r="208" spans="1:2" ht="15.75" thickBot="1">
      <c r="A208" s="25">
        <v>7806</v>
      </c>
      <c r="B208" s="54">
        <v>2582</v>
      </c>
    </row>
    <row r="209" spans="1:2">
      <c r="A209" s="23">
        <v>7822</v>
      </c>
      <c r="B209" s="54">
        <v>2912</v>
      </c>
    </row>
    <row r="210" spans="1:2">
      <c r="A210" s="24">
        <v>7824</v>
      </c>
      <c r="B210" s="54">
        <v>3531</v>
      </c>
    </row>
    <row r="211" spans="1:2">
      <c r="A211" s="24">
        <v>7825</v>
      </c>
      <c r="B211" s="54">
        <v>3711</v>
      </c>
    </row>
    <row r="212" spans="1:2" ht="15.75" thickBot="1">
      <c r="A212" s="25">
        <v>7826</v>
      </c>
      <c r="B212" s="54">
        <v>4334</v>
      </c>
    </row>
    <row r="213" spans="1:2">
      <c r="A213" s="36">
        <v>7802</v>
      </c>
      <c r="B213" s="54">
        <v>4149</v>
      </c>
    </row>
    <row r="214" spans="1:2" ht="15.75" thickBot="1">
      <c r="A214" s="24">
        <v>7832</v>
      </c>
      <c r="B214" s="54">
        <v>4334</v>
      </c>
    </row>
    <row r="215" spans="1:2" ht="15.75" thickBot="1">
      <c r="A215" s="43"/>
      <c r="B215" s="56">
        <v>0</v>
      </c>
    </row>
    <row r="216" spans="1:2">
      <c r="A216" s="36">
        <v>7253</v>
      </c>
      <c r="B216" s="54">
        <v>0</v>
      </c>
    </row>
    <row r="217" spans="1:2">
      <c r="A217" s="24">
        <v>7254</v>
      </c>
      <c r="B217" s="54">
        <v>0</v>
      </c>
    </row>
    <row r="218" spans="1:2" ht="15.75" thickBot="1">
      <c r="A218" s="24">
        <v>7255</v>
      </c>
      <c r="B218" s="54">
        <v>0</v>
      </c>
    </row>
    <row r="219" spans="1:2" ht="15.75" thickBot="1">
      <c r="A219" s="43"/>
      <c r="B219" s="56">
        <v>0</v>
      </c>
    </row>
    <row r="220" spans="1:2">
      <c r="A220" s="30">
        <v>16599</v>
      </c>
      <c r="B220" s="54">
        <v>775</v>
      </c>
    </row>
    <row r="221" spans="1:2">
      <c r="A221" s="31">
        <v>16598</v>
      </c>
      <c r="B221" s="54">
        <v>1003</v>
      </c>
    </row>
    <row r="222" spans="1:2">
      <c r="A222" s="31">
        <v>16597</v>
      </c>
      <c r="B222" s="54">
        <v>1256</v>
      </c>
    </row>
    <row r="223" spans="1:2" ht="15.75" thickBot="1">
      <c r="A223" s="31">
        <v>16596</v>
      </c>
      <c r="B223" s="54">
        <v>1375</v>
      </c>
    </row>
    <row r="224" spans="1:2" ht="15.75" thickBot="1">
      <c r="A224" s="26">
        <v>40500</v>
      </c>
      <c r="B224" s="54">
        <v>1256</v>
      </c>
    </row>
    <row r="225" spans="1:2">
      <c r="A225" s="33">
        <v>40467</v>
      </c>
      <c r="B225" s="54">
        <v>581</v>
      </c>
    </row>
    <row r="226" spans="1:2">
      <c r="A226" s="31">
        <v>40465</v>
      </c>
      <c r="B226" s="54">
        <v>293</v>
      </c>
    </row>
    <row r="227" spans="1:2" ht="15.75" thickBot="1">
      <c r="A227" s="32">
        <v>40468</v>
      </c>
      <c r="B227" s="54">
        <v>0</v>
      </c>
    </row>
    <row r="228" spans="1:2">
      <c r="A228" s="57"/>
      <c r="B228" s="73"/>
    </row>
    <row r="229" spans="1:2">
      <c r="A229" s="57"/>
      <c r="B229" s="72"/>
    </row>
    <row r="230" spans="1:2" ht="15.75" thickBot="1">
      <c r="A230" s="57"/>
      <c r="B230" s="77"/>
    </row>
    <row r="231" spans="1:2" ht="15.75" thickBot="1">
      <c r="A231" s="57"/>
      <c r="B231" s="76" t="s">
        <v>233</v>
      </c>
    </row>
    <row r="232" spans="1:2">
      <c r="A232" s="57"/>
      <c r="B232" s="74"/>
    </row>
    <row r="233" spans="1:2" ht="15.75" thickBot="1">
      <c r="A233" s="57"/>
      <c r="B233" s="74"/>
    </row>
    <row r="234" spans="1:2">
      <c r="A234" s="276" t="s">
        <v>383</v>
      </c>
      <c r="B234" s="278" t="s">
        <v>384</v>
      </c>
    </row>
    <row r="235" spans="1:2" ht="15.75" thickBot="1">
      <c r="A235" s="277"/>
      <c r="B235" s="279"/>
    </row>
    <row r="236" spans="1:2" ht="15.75" thickBot="1">
      <c r="A236" s="58"/>
      <c r="B236" s="75"/>
    </row>
    <row r="237" spans="1:2">
      <c r="A237" s="60">
        <v>18816</v>
      </c>
      <c r="B237" s="78">
        <v>7780</v>
      </c>
    </row>
    <row r="238" spans="1:2">
      <c r="A238" s="61">
        <v>18817</v>
      </c>
      <c r="B238" s="78">
        <v>10580</v>
      </c>
    </row>
    <row r="239" spans="1:2">
      <c r="A239" s="61">
        <v>18379</v>
      </c>
      <c r="B239" s="78">
        <v>9453</v>
      </c>
    </row>
    <row r="240" spans="1:2">
      <c r="A240" s="61">
        <v>18378</v>
      </c>
      <c r="B240" s="78">
        <v>17450</v>
      </c>
    </row>
    <row r="241" spans="1:2" ht="15.75" thickBot="1">
      <c r="A241" s="62">
        <v>18562</v>
      </c>
      <c r="B241" s="78">
        <v>42576</v>
      </c>
    </row>
    <row r="242" spans="1:2" ht="15.75" thickBot="1">
      <c r="A242" s="58"/>
      <c r="B242" s="78" t="e">
        <v>#N/A</v>
      </c>
    </row>
    <row r="243" spans="1:2">
      <c r="A243" s="68">
        <v>19111</v>
      </c>
      <c r="B243" s="78">
        <v>120720</v>
      </c>
    </row>
    <row r="244" spans="1:2" ht="15.75" thickBot="1">
      <c r="A244" s="71">
        <v>19270</v>
      </c>
      <c r="B244" s="78" t="e">
        <v>#N/A</v>
      </c>
    </row>
    <row r="245" spans="1:2" ht="15.75" thickBot="1">
      <c r="A245" s="58"/>
      <c r="B245" s="80"/>
    </row>
    <row r="246" spans="1:2">
      <c r="A246" s="64">
        <v>16789</v>
      </c>
      <c r="B246" s="78">
        <v>12575</v>
      </c>
    </row>
    <row r="247" spans="1:2">
      <c r="A247" s="64">
        <v>19110</v>
      </c>
      <c r="B247" s="78">
        <v>16000</v>
      </c>
    </row>
    <row r="248" spans="1:2">
      <c r="A248" s="61">
        <v>18574</v>
      </c>
      <c r="B248" s="78">
        <v>11379</v>
      </c>
    </row>
    <row r="249" spans="1:2">
      <c r="A249" s="63">
        <v>18328</v>
      </c>
      <c r="B249" s="78">
        <v>23027</v>
      </c>
    </row>
    <row r="250" spans="1:2">
      <c r="A250" s="63">
        <v>18327</v>
      </c>
      <c r="B250" s="78">
        <v>23300</v>
      </c>
    </row>
    <row r="251" spans="1:2">
      <c r="A251" s="63">
        <v>19033</v>
      </c>
      <c r="B251" s="78">
        <v>24500</v>
      </c>
    </row>
    <row r="252" spans="1:2">
      <c r="A252" s="61">
        <v>18702</v>
      </c>
      <c r="B252" s="78">
        <v>36800</v>
      </c>
    </row>
    <row r="253" spans="1:2" ht="15.75" thickBot="1">
      <c r="A253" s="65">
        <v>18044</v>
      </c>
      <c r="B253" s="78">
        <v>137674</v>
      </c>
    </row>
    <row r="254" spans="1:2" ht="15.75" thickBot="1">
      <c r="A254" s="59"/>
      <c r="B254" s="80"/>
    </row>
    <row r="255" spans="1:2">
      <c r="A255" s="64">
        <v>17862</v>
      </c>
      <c r="B255" s="78">
        <v>19055</v>
      </c>
    </row>
    <row r="256" spans="1:2" ht="15.75" thickBot="1">
      <c r="A256" s="62">
        <v>18460</v>
      </c>
      <c r="B256" s="78">
        <v>26000</v>
      </c>
    </row>
    <row r="257" spans="1:2" ht="15.75" thickBot="1">
      <c r="A257" s="59"/>
      <c r="B257" s="80"/>
    </row>
    <row r="258" spans="1:2">
      <c r="A258" s="60">
        <v>18238</v>
      </c>
      <c r="B258" s="78">
        <v>5993</v>
      </c>
    </row>
    <row r="259" spans="1:2">
      <c r="A259" s="63">
        <v>14925</v>
      </c>
      <c r="B259" s="78">
        <v>5854</v>
      </c>
    </row>
    <row r="260" spans="1:2">
      <c r="A260" s="66">
        <v>18456</v>
      </c>
      <c r="B260" s="78">
        <v>9568</v>
      </c>
    </row>
    <row r="261" spans="1:2">
      <c r="A261" s="63">
        <v>18195</v>
      </c>
      <c r="B261" s="78">
        <v>15577</v>
      </c>
    </row>
    <row r="262" spans="1:2">
      <c r="A262" s="63">
        <v>18194</v>
      </c>
      <c r="B262" s="78">
        <v>18348</v>
      </c>
    </row>
    <row r="263" spans="1:2">
      <c r="A263" s="63">
        <v>18560</v>
      </c>
      <c r="B263" s="78">
        <v>23027</v>
      </c>
    </row>
    <row r="264" spans="1:2">
      <c r="A264" s="61">
        <v>15971</v>
      </c>
      <c r="B264" s="78">
        <v>8423</v>
      </c>
    </row>
    <row r="265" spans="1:2" ht="15.75" thickBot="1">
      <c r="A265" s="67">
        <v>16782</v>
      </c>
      <c r="B265" s="78">
        <v>24493</v>
      </c>
    </row>
    <row r="266" spans="1:2" ht="15.75" thickBot="1">
      <c r="A266" s="59"/>
      <c r="B266" s="78" t="e">
        <v>#N/A</v>
      </c>
    </row>
    <row r="267" spans="1:2">
      <c r="A267" s="63">
        <v>18643</v>
      </c>
      <c r="B267" s="78">
        <v>16800</v>
      </c>
    </row>
    <row r="268" spans="1:2" ht="15.75" thickBot="1">
      <c r="A268" s="63">
        <v>16957</v>
      </c>
      <c r="B268" s="78">
        <v>30288</v>
      </c>
    </row>
    <row r="269" spans="1:2" ht="15.75" thickBot="1">
      <c r="A269" s="59"/>
      <c r="B269" s="80"/>
    </row>
    <row r="270" spans="1:2">
      <c r="A270" s="69">
        <v>7470</v>
      </c>
      <c r="B270" s="78">
        <v>1996</v>
      </c>
    </row>
    <row r="271" spans="1:2" ht="15.75" thickBot="1">
      <c r="A271" s="70">
        <v>19258</v>
      </c>
      <c r="B271" s="78">
        <v>1846</v>
      </c>
    </row>
    <row r="272" spans="1:2">
      <c r="A272" s="60">
        <v>14339</v>
      </c>
      <c r="B272" s="78">
        <v>1697</v>
      </c>
    </row>
    <row r="273" spans="1:2">
      <c r="A273" s="66">
        <v>7468</v>
      </c>
      <c r="B273" s="78">
        <v>3985</v>
      </c>
    </row>
    <row r="274" spans="1:2" ht="15.75" thickBot="1">
      <c r="A274" s="67">
        <v>18170</v>
      </c>
      <c r="B274" s="78">
        <v>6440</v>
      </c>
    </row>
    <row r="275" spans="1:2">
      <c r="A275" s="57"/>
      <c r="B275" s="79"/>
    </row>
    <row r="276" spans="1:2">
      <c r="A276" s="21"/>
      <c r="B276" s="79"/>
    </row>
    <row r="277" spans="1:2">
      <c r="A277" s="21"/>
      <c r="B277" s="79"/>
    </row>
    <row r="278" spans="1:2">
      <c r="A278" s="21"/>
      <c r="B278" s="79"/>
    </row>
    <row r="279" spans="1:2">
      <c r="A279" s="21"/>
      <c r="B279" s="79"/>
    </row>
    <row r="280" spans="1:2">
      <c r="A280" s="21"/>
      <c r="B280" s="79"/>
    </row>
    <row r="281" spans="1:2">
      <c r="A281" s="21"/>
      <c r="B281" s="79"/>
    </row>
    <row r="282" spans="1:2">
      <c r="A282" s="21"/>
      <c r="B282" s="79"/>
    </row>
    <row r="283" spans="1:2">
      <c r="A283" s="21"/>
      <c r="B283" s="79"/>
    </row>
    <row r="284" spans="1:2">
      <c r="A284" s="21"/>
      <c r="B284" s="79"/>
    </row>
    <row r="285" spans="1:2">
      <c r="A285" s="21"/>
      <c r="B285" s="79"/>
    </row>
    <row r="286" spans="1:2">
      <c r="A286" s="21"/>
      <c r="B286" s="79"/>
    </row>
    <row r="287" spans="1:2">
      <c r="A287" s="21"/>
      <c r="B287" s="79"/>
    </row>
    <row r="288" spans="1:2">
      <c r="A288" s="21"/>
      <c r="B288" s="79"/>
    </row>
    <row r="289" spans="1:2">
      <c r="A289" s="21"/>
      <c r="B289" s="79"/>
    </row>
    <row r="290" spans="1:2">
      <c r="A290" s="21"/>
      <c r="B290" s="79"/>
    </row>
    <row r="291" spans="1:2">
      <c r="A291" s="21"/>
      <c r="B291" s="79"/>
    </row>
    <row r="292" spans="1:2">
      <c r="A292" s="21"/>
      <c r="B292" s="79"/>
    </row>
    <row r="293" spans="1:2">
      <c r="A293" s="21"/>
      <c r="B293" s="79"/>
    </row>
    <row r="294" spans="1:2">
      <c r="A294" s="21"/>
      <c r="B294" s="79"/>
    </row>
    <row r="295" spans="1:2">
      <c r="A295" s="21"/>
      <c r="B295" s="79"/>
    </row>
    <row r="296" spans="1:2">
      <c r="A296" s="21"/>
      <c r="B296" s="79"/>
    </row>
    <row r="297" spans="1:2">
      <c r="A297" s="21"/>
      <c r="B297" s="79"/>
    </row>
    <row r="298" spans="1:2">
      <c r="A298" s="21"/>
      <c r="B298" s="79"/>
    </row>
    <row r="299" spans="1:2">
      <c r="A299" s="21"/>
      <c r="B299" s="79"/>
    </row>
    <row r="300" spans="1:2">
      <c r="A300" s="21"/>
      <c r="B300" s="79"/>
    </row>
    <row r="301" spans="1:2">
      <c r="A301" s="21"/>
      <c r="B301" s="79"/>
    </row>
    <row r="302" spans="1:2">
      <c r="A302" s="21"/>
      <c r="B302" s="79"/>
    </row>
    <row r="303" spans="1:2">
      <c r="A303" s="21"/>
      <c r="B303" s="79"/>
    </row>
    <row r="304" spans="1:2">
      <c r="A304" s="21"/>
      <c r="B304" s="79"/>
    </row>
    <row r="305" spans="1:2">
      <c r="A305" s="21"/>
      <c r="B305" s="79"/>
    </row>
    <row r="306" spans="1:2">
      <c r="A306" s="21"/>
      <c r="B306" s="79"/>
    </row>
    <row r="307" spans="1:2">
      <c r="A307" s="21"/>
      <c r="B307" s="79"/>
    </row>
    <row r="308" spans="1:2">
      <c r="A308" s="21"/>
      <c r="B308" s="79"/>
    </row>
    <row r="309" spans="1:2">
      <c r="A309" s="21"/>
      <c r="B309" s="79"/>
    </row>
    <row r="310" spans="1:2">
      <c r="A310" s="21"/>
      <c r="B310" s="79"/>
    </row>
    <row r="311" spans="1:2">
      <c r="A311" s="21"/>
      <c r="B311" s="79"/>
    </row>
    <row r="312" spans="1:2">
      <c r="A312" s="21"/>
      <c r="B312" s="79"/>
    </row>
    <row r="313" spans="1:2">
      <c r="A313" s="21"/>
      <c r="B313" s="79"/>
    </row>
    <row r="314" spans="1:2">
      <c r="A314" s="21"/>
      <c r="B314" s="79"/>
    </row>
    <row r="315" spans="1:2">
      <c r="A315" s="21"/>
      <c r="B315" s="79"/>
    </row>
    <row r="316" spans="1:2">
      <c r="A316" s="21"/>
      <c r="B316" s="79"/>
    </row>
    <row r="317" spans="1:2">
      <c r="A317" s="21"/>
      <c r="B317" s="79"/>
    </row>
    <row r="318" spans="1:2">
      <c r="A318" s="21"/>
      <c r="B318" s="79"/>
    </row>
    <row r="319" spans="1:2">
      <c r="A319" s="21"/>
      <c r="B319" s="79"/>
    </row>
    <row r="320" spans="1:2">
      <c r="A320" s="21"/>
      <c r="B320" s="79"/>
    </row>
    <row r="321" spans="1:2">
      <c r="A321" s="21"/>
      <c r="B321" s="79"/>
    </row>
    <row r="322" spans="1:2">
      <c r="A322" s="21"/>
      <c r="B322" s="79"/>
    </row>
    <row r="323" spans="1:2">
      <c r="A323" s="21"/>
      <c r="B323" s="79"/>
    </row>
    <row r="324" spans="1:2">
      <c r="A324" s="21"/>
      <c r="B324" s="79"/>
    </row>
    <row r="325" spans="1:2">
      <c r="A325" s="21"/>
      <c r="B325" s="79"/>
    </row>
    <row r="326" spans="1:2">
      <c r="A326" s="21"/>
      <c r="B326" s="79"/>
    </row>
    <row r="327" spans="1:2">
      <c r="A327" s="21"/>
      <c r="B327" s="79"/>
    </row>
    <row r="328" spans="1:2">
      <c r="A328" s="21"/>
      <c r="B328" s="79"/>
    </row>
    <row r="329" spans="1:2">
      <c r="A329" s="21"/>
      <c r="B329" s="79"/>
    </row>
    <row r="330" spans="1:2">
      <c r="A330" s="21"/>
      <c r="B330" s="79"/>
    </row>
    <row r="331" spans="1:2">
      <c r="A331" s="21"/>
      <c r="B331" s="79"/>
    </row>
    <row r="332" spans="1:2">
      <c r="A332" s="21"/>
      <c r="B332" s="79"/>
    </row>
    <row r="333" spans="1:2">
      <c r="A333" s="21"/>
      <c r="B333" s="79"/>
    </row>
    <row r="334" spans="1:2">
      <c r="A334" s="21"/>
      <c r="B334" s="79"/>
    </row>
    <row r="335" spans="1:2">
      <c r="A335" s="21"/>
      <c r="B335" s="79"/>
    </row>
    <row r="336" spans="1:2">
      <c r="A336" s="21"/>
      <c r="B336" s="79"/>
    </row>
    <row r="337" spans="1:2">
      <c r="A337" s="21"/>
      <c r="B337" s="79"/>
    </row>
    <row r="338" spans="1:2">
      <c r="A338" s="21"/>
      <c r="B338" s="79"/>
    </row>
    <row r="339" spans="1:2">
      <c r="A339" s="21"/>
      <c r="B339" s="79"/>
    </row>
    <row r="340" spans="1:2">
      <c r="A340" s="21"/>
      <c r="B340" s="79"/>
    </row>
    <row r="341" spans="1:2">
      <c r="A341" s="21"/>
      <c r="B341" s="79"/>
    </row>
    <row r="342" spans="1:2">
      <c r="A342" s="21"/>
      <c r="B342" s="79"/>
    </row>
    <row r="343" spans="1:2">
      <c r="A343" s="21"/>
      <c r="B343" s="79"/>
    </row>
    <row r="344" spans="1:2">
      <c r="A344" s="21"/>
      <c r="B344" s="79"/>
    </row>
    <row r="345" spans="1:2">
      <c r="A345" s="21"/>
      <c r="B345" s="79"/>
    </row>
    <row r="346" spans="1:2">
      <c r="A346" s="21"/>
      <c r="B346" s="79"/>
    </row>
    <row r="347" spans="1:2">
      <c r="A347" s="21"/>
      <c r="B347" s="79"/>
    </row>
    <row r="348" spans="1:2">
      <c r="A348" s="21"/>
      <c r="B348" s="79"/>
    </row>
    <row r="349" spans="1:2">
      <c r="A349" s="21"/>
      <c r="B349" s="79"/>
    </row>
    <row r="350" spans="1:2">
      <c r="A350" s="21"/>
      <c r="B350" s="79"/>
    </row>
    <row r="351" spans="1:2">
      <c r="A351" s="21"/>
      <c r="B351" s="79"/>
    </row>
    <row r="352" spans="1:2">
      <c r="A352" s="21"/>
      <c r="B352" s="79"/>
    </row>
    <row r="353" spans="1:2">
      <c r="A353" s="21"/>
      <c r="B353" s="79"/>
    </row>
    <row r="354" spans="1:2">
      <c r="A354" s="21"/>
      <c r="B354" s="79"/>
    </row>
    <row r="355" spans="1:2">
      <c r="A355" s="21"/>
      <c r="B355" s="79"/>
    </row>
    <row r="356" spans="1:2">
      <c r="A356" s="21"/>
      <c r="B356" s="79"/>
    </row>
    <row r="357" spans="1:2">
      <c r="A357" s="21"/>
      <c r="B357" s="79"/>
    </row>
    <row r="358" spans="1:2">
      <c r="A358" s="21"/>
      <c r="B358" s="79"/>
    </row>
    <row r="359" spans="1:2">
      <c r="A359" s="21"/>
      <c r="B359" s="79"/>
    </row>
    <row r="360" spans="1:2">
      <c r="A360" s="21"/>
      <c r="B360" s="79"/>
    </row>
    <row r="361" spans="1:2">
      <c r="A361" s="21"/>
      <c r="B361" s="79"/>
    </row>
    <row r="362" spans="1:2">
      <c r="A362" s="21"/>
      <c r="B362" s="72"/>
    </row>
    <row r="363" spans="1:2">
      <c r="A363" s="21"/>
      <c r="B363" s="72"/>
    </row>
    <row r="364" spans="1:2">
      <c r="A364" s="21"/>
      <c r="B364" s="72"/>
    </row>
    <row r="365" spans="1:2">
      <c r="A365" s="21"/>
      <c r="B365" s="72"/>
    </row>
    <row r="366" spans="1:2">
      <c r="A366" s="21"/>
      <c r="B366" s="72"/>
    </row>
    <row r="367" spans="1:2">
      <c r="A367" s="21"/>
      <c r="B367" s="72"/>
    </row>
    <row r="368" spans="1:2">
      <c r="A368" s="21"/>
      <c r="B368" s="72"/>
    </row>
    <row r="369" spans="1:2">
      <c r="A369" s="21"/>
      <c r="B369" s="72"/>
    </row>
    <row r="370" spans="1:2">
      <c r="A370" s="21"/>
      <c r="B370" s="72"/>
    </row>
  </sheetData>
  <mergeCells count="4">
    <mergeCell ref="A7:A8"/>
    <mergeCell ref="B7:B8"/>
    <mergeCell ref="A234:A235"/>
    <mergeCell ref="B234:B2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42</vt:i4>
      </vt:variant>
    </vt:vector>
  </HeadingPairs>
  <TitlesOfParts>
    <vt:vector size="48" baseType="lpstr">
      <vt:lpstr>Оглавление</vt:lpstr>
      <vt:lpstr>RGK</vt:lpstr>
      <vt:lpstr>Leica</vt:lpstr>
      <vt:lpstr>BMI</vt:lpstr>
      <vt:lpstr>AMO</vt:lpstr>
      <vt:lpstr>Лист1</vt:lpstr>
      <vt:lpstr>BMI!BASIC</vt:lpstr>
      <vt:lpstr>BMI!ERGOLINE</vt:lpstr>
      <vt:lpstr>BMI!RADIUS</vt:lpstr>
      <vt:lpstr>BMI!STANDARD</vt:lpstr>
      <vt:lpstr>BMI!twoCOMP</vt:lpstr>
      <vt:lpstr>BMI!VARIO</vt:lpstr>
      <vt:lpstr>BMI!VISO</vt:lpstr>
      <vt:lpstr>AMO!Аксессуары_ГЕО</vt:lpstr>
      <vt:lpstr>RGK!Аксессуары_ГЕО</vt:lpstr>
      <vt:lpstr>BMI!Аксессуары_лазерка</vt:lpstr>
      <vt:lpstr>RGK!Аксессуары_лазерка</vt:lpstr>
      <vt:lpstr>RGK!Биподы_и_триподы</vt:lpstr>
      <vt:lpstr>RGK!Вехи</vt:lpstr>
      <vt:lpstr>AMO!Дальномеры</vt:lpstr>
      <vt:lpstr>BMI!Дальномеры</vt:lpstr>
      <vt:lpstr>RGK!Дальномеры</vt:lpstr>
      <vt:lpstr>RGK!Компасы_и_буссоли</vt:lpstr>
      <vt:lpstr>BMI!Курвиметры</vt:lpstr>
      <vt:lpstr>RGK!Курвиметры</vt:lpstr>
      <vt:lpstr>AMO!Лазерные_уровни</vt:lpstr>
      <vt:lpstr>BMI!Лазерные_уровни</vt:lpstr>
      <vt:lpstr>RGK!Лазерные_уровни</vt:lpstr>
      <vt:lpstr>RGK!Металлоискатель</vt:lpstr>
      <vt:lpstr>AMO!Оптические_нивелиры</vt:lpstr>
      <vt:lpstr>BMI!Оптические_нивелиры</vt:lpstr>
      <vt:lpstr>RGK!Оптические_нивелиры</vt:lpstr>
      <vt:lpstr>RGK!ПВП</vt:lpstr>
      <vt:lpstr>AMO!Пирометры</vt:lpstr>
      <vt:lpstr>RGK!Призмы</vt:lpstr>
      <vt:lpstr>AMO!Рейки</vt:lpstr>
      <vt:lpstr>RGK!Рейки</vt:lpstr>
      <vt:lpstr>RGK!Ротационные_нивелиры</vt:lpstr>
      <vt:lpstr>BMI!Рулетки</vt:lpstr>
      <vt:lpstr>RGK!Рулетки</vt:lpstr>
      <vt:lpstr>BMI!Строительные_ур</vt:lpstr>
      <vt:lpstr>BMI!Строительные_уровни</vt:lpstr>
      <vt:lpstr>RGK!Строительные_уровни</vt:lpstr>
      <vt:lpstr>BMI!Теодолиты</vt:lpstr>
      <vt:lpstr>RGK!Теодолиты</vt:lpstr>
      <vt:lpstr>RGK!Штангенциркули</vt:lpstr>
      <vt:lpstr>AMO!Штативы</vt:lpstr>
      <vt:lpstr>RGK!Штативы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2020-01-20T07:09:18Z</cp:lastPrinted>
  <dcterms:created xsi:type="dcterms:W3CDTF">2018-03-23T06:16:57Z</dcterms:created>
  <dcterms:modified xsi:type="dcterms:W3CDTF">2022-05-22T18:42:04Z</dcterms:modified>
</cp:coreProperties>
</file>